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Cloud\Box\Research_Office\25グローバルイノベーション研究院支援係\05_戦略的研究チーム\02_ARCチーム公募\ARCチーム\R8年度\2次\"/>
    </mc:Choice>
  </mc:AlternateContent>
  <xr:revisionPtr revIDLastSave="0" documentId="13_ncr:1_{17E06527-C2C8-4D32-A559-7015104D0B84}" xr6:coauthVersionLast="47" xr6:coauthVersionMax="47" xr10:uidLastSave="{00000000-0000-0000-0000-000000000000}"/>
  <bookViews>
    <workbookView xWindow="7215" yWindow="3510" windowWidth="31260" windowHeight="14010" tabRatio="612" xr2:uid="{00000000-000D-0000-FFFF-FFFF00000000}"/>
  </bookViews>
  <sheets>
    <sheet name="注意事項" sheetId="1" r:id="rId1"/>
    <sheet name="リスト" sheetId="2" r:id="rId2"/>
    <sheet name="①基本情報・研究者一覧" sheetId="3" r:id="rId3"/>
    <sheet name="②招聘計画・経費計画" sheetId="4" r:id="rId4"/>
  </sheets>
  <definedNames>
    <definedName name="_xlnm.Print_Area" localSheetId="2">①基本情報・研究者一覧!$A$1:$P$36</definedName>
    <definedName name="_xlnm.Print_Area" localSheetId="3">②招聘計画・経費計画!$A$1:$Q$53</definedName>
    <definedName name="_xlnm.Print_Area" localSheetId="0">注意事項!$A$1:$G$34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8" roundtripDataSignature="AMtx7mi0DajvZ4OJYaXS9i6O/fn19fQA6g=="/>
    </ext>
  </extLst>
</workbook>
</file>

<file path=xl/calcChain.xml><?xml version="1.0" encoding="utf-8"?>
<calcChain xmlns="http://schemas.openxmlformats.org/spreadsheetml/2006/main">
  <c r="C35" i="4" l="1"/>
  <c r="D24" i="3" l="1"/>
  <c r="D11" i="3"/>
  <c r="J13" i="3"/>
  <c r="K13" i="3"/>
  <c r="M42" i="4"/>
  <c r="D51" i="4" s="1"/>
  <c r="M31" i="4"/>
  <c r="D50" i="4" s="1"/>
  <c r="M20" i="4"/>
  <c r="D49" i="4" s="1"/>
  <c r="C13" i="3"/>
  <c r="C13" i="4"/>
  <c r="D13" i="4"/>
  <c r="H13" i="4" s="1" a="1"/>
  <c r="H13" i="4" s="1"/>
  <c r="L13" i="4" s="1"/>
  <c r="F13" i="3"/>
  <c r="E28" i="3"/>
  <c r="E29" i="3"/>
  <c r="E30" i="3"/>
  <c r="E22" i="3"/>
  <c r="E17" i="3"/>
  <c r="E18" i="3"/>
  <c r="E19" i="3"/>
  <c r="E20" i="3"/>
  <c r="E21" i="3"/>
  <c r="I51" i="4"/>
  <c r="G51" i="4"/>
  <c r="I50" i="4"/>
  <c r="G50" i="4"/>
  <c r="I49" i="4"/>
  <c r="G49" i="4"/>
  <c r="K36" i="4"/>
  <c r="O36" i="4" s="1"/>
  <c r="K37" i="4"/>
  <c r="O37" i="4" s="1"/>
  <c r="K38" i="4"/>
  <c r="O38" i="4" s="1"/>
  <c r="K39" i="4"/>
  <c r="O39" i="4" s="1"/>
  <c r="K40" i="4"/>
  <c r="O40" i="4" s="1"/>
  <c r="K41" i="4"/>
  <c r="O41" i="4" s="1"/>
  <c r="K35" i="4"/>
  <c r="K25" i="4"/>
  <c r="O25" i="4" s="1"/>
  <c r="K26" i="4"/>
  <c r="O26" i="4" s="1"/>
  <c r="K27" i="4"/>
  <c r="O27" i="4" s="1"/>
  <c r="K28" i="4"/>
  <c r="O28" i="4" s="1"/>
  <c r="K29" i="4"/>
  <c r="O29" i="4" s="1"/>
  <c r="K30" i="4"/>
  <c r="O30" i="4" s="1"/>
  <c r="K24" i="4"/>
  <c r="O24" i="4" s="1"/>
  <c r="O31" i="4" s="1"/>
  <c r="E50" i="4" s="1"/>
  <c r="K14" i="4"/>
  <c r="O14" i="4" s="1"/>
  <c r="O20" i="4" s="1"/>
  <c r="E49" i="4" s="1"/>
  <c r="K15" i="4"/>
  <c r="O15" i="4" s="1"/>
  <c r="K16" i="4"/>
  <c r="O16" i="4" s="1"/>
  <c r="K17" i="4"/>
  <c r="O17" i="4" s="1"/>
  <c r="K18" i="4"/>
  <c r="O18" i="4" s="1"/>
  <c r="K19" i="4"/>
  <c r="O19" i="4" s="1"/>
  <c r="K13" i="4"/>
  <c r="O13" i="4" s="1"/>
  <c r="E41" i="4"/>
  <c r="F41" i="4" s="1"/>
  <c r="E40" i="4"/>
  <c r="F40" i="4" s="1"/>
  <c r="E39" i="4"/>
  <c r="F39" i="4" s="1"/>
  <c r="E38" i="4"/>
  <c r="F38" i="4" s="1"/>
  <c r="E37" i="4"/>
  <c r="F37" i="4" s="1"/>
  <c r="E36" i="4"/>
  <c r="F36" i="4" s="1"/>
  <c r="E35" i="4"/>
  <c r="F35" i="4" s="1"/>
  <c r="E30" i="4"/>
  <c r="F30" i="4" s="1"/>
  <c r="E29" i="4"/>
  <c r="F29" i="4" s="1"/>
  <c r="E28" i="4"/>
  <c r="F28" i="4" s="1"/>
  <c r="E27" i="4"/>
  <c r="F27" i="4" s="1"/>
  <c r="E26" i="4"/>
  <c r="F26" i="4" s="1"/>
  <c r="E25" i="4"/>
  <c r="F25" i="4" s="1"/>
  <c r="E24" i="4"/>
  <c r="F24" i="4" s="1"/>
  <c r="E14" i="4"/>
  <c r="F14" i="4" s="1"/>
  <c r="E15" i="4"/>
  <c r="F15" i="4" s="1"/>
  <c r="E16" i="4"/>
  <c r="F16" i="4" s="1"/>
  <c r="E17" i="4"/>
  <c r="F17" i="4" s="1"/>
  <c r="E18" i="4"/>
  <c r="F18" i="4" s="1"/>
  <c r="E19" i="4"/>
  <c r="F19" i="4" s="1"/>
  <c r="E13" i="4"/>
  <c r="F13" i="4" s="1"/>
  <c r="D41" i="4"/>
  <c r="H41" i="4" s="1" a="1"/>
  <c r="H41" i="4" s="1"/>
  <c r="L41" i="4" s="1"/>
  <c r="C41" i="4"/>
  <c r="D40" i="4"/>
  <c r="H40" i="4" s="1" a="1"/>
  <c r="H40" i="4" s="1"/>
  <c r="L40" i="4" s="1"/>
  <c r="C40" i="4"/>
  <c r="D39" i="4"/>
  <c r="H39" i="4" s="1" a="1"/>
  <c r="H39" i="4" s="1"/>
  <c r="L39" i="4" s="1"/>
  <c r="C39" i="4"/>
  <c r="D38" i="4"/>
  <c r="H38" i="4" s="1" a="1"/>
  <c r="H38" i="4" s="1"/>
  <c r="L38" i="4" s="1"/>
  <c r="C38" i="4"/>
  <c r="D37" i="4"/>
  <c r="H37" i="4" s="1" a="1"/>
  <c r="H37" i="4" s="1"/>
  <c r="C37" i="4"/>
  <c r="D36" i="4"/>
  <c r="H36" i="4" s="1" a="1"/>
  <c r="H36" i="4" s="1"/>
  <c r="C36" i="4"/>
  <c r="D35" i="4"/>
  <c r="H35" i="4" s="1" a="1"/>
  <c r="H35" i="4" s="1"/>
  <c r="L35" i="4" s="1"/>
  <c r="D30" i="4"/>
  <c r="H30" i="4" s="1" a="1"/>
  <c r="H30" i="4" s="1"/>
  <c r="C30" i="4"/>
  <c r="D29" i="4"/>
  <c r="H29" i="4" s="1" a="1"/>
  <c r="H29" i="4" s="1"/>
  <c r="L29" i="4" s="1"/>
  <c r="C29" i="4"/>
  <c r="D28" i="4"/>
  <c r="H28" i="4" s="1" a="1"/>
  <c r="H28" i="4" s="1"/>
  <c r="L28" i="4" s="1"/>
  <c r="C28" i="4"/>
  <c r="D27" i="4"/>
  <c r="H27" i="4" s="1" a="1"/>
  <c r="H27" i="4" s="1"/>
  <c r="L27" i="4" s="1"/>
  <c r="C27" i="4"/>
  <c r="D26" i="4"/>
  <c r="H26" i="4" s="1" a="1"/>
  <c r="H26" i="4" s="1"/>
  <c r="L26" i="4" s="1"/>
  <c r="C26" i="4"/>
  <c r="D25" i="4"/>
  <c r="H25" i="4" s="1" a="1"/>
  <c r="H25" i="4" s="1"/>
  <c r="L25" i="4" s="1"/>
  <c r="C25" i="4"/>
  <c r="D24" i="4"/>
  <c r="H24" i="4" s="1" a="1"/>
  <c r="H24" i="4" s="1"/>
  <c r="C24" i="4"/>
  <c r="D19" i="4"/>
  <c r="H19" i="4" s="1" a="1"/>
  <c r="H19" i="4" s="1"/>
  <c r="L19" i="4" s="1"/>
  <c r="C19" i="4"/>
  <c r="D18" i="4"/>
  <c r="H18" i="4" s="1" a="1"/>
  <c r="H18" i="4" s="1"/>
  <c r="L18" i="4" s="1"/>
  <c r="C18" i="4"/>
  <c r="D17" i="4"/>
  <c r="H17" i="4" s="1" a="1"/>
  <c r="H17" i="4" s="1"/>
  <c r="C17" i="4"/>
  <c r="D16" i="4"/>
  <c r="H16" i="4" s="1" a="1"/>
  <c r="H16" i="4" s="1"/>
  <c r="L16" i="4" s="1"/>
  <c r="C16" i="4"/>
  <c r="D15" i="4"/>
  <c r="H15" i="4" s="1" a="1"/>
  <c r="H15" i="4" s="1"/>
  <c r="C15" i="4"/>
  <c r="D14" i="4"/>
  <c r="C14" i="4"/>
  <c r="E35" i="3"/>
  <c r="E34" i="3"/>
  <c r="E33" i="3"/>
  <c r="E32" i="3"/>
  <c r="E31" i="3"/>
  <c r="E27" i="3"/>
  <c r="E26" i="3"/>
  <c r="E16" i="3"/>
  <c r="E15" i="3"/>
  <c r="E14" i="3"/>
  <c r="I13" i="3"/>
  <c r="H13" i="3"/>
  <c r="G13" i="3"/>
  <c r="D13" i="3"/>
  <c r="E13" i="3" s="1"/>
  <c r="E8" i="3"/>
  <c r="L15" i="4" l="1"/>
  <c r="P15" i="4" s="1"/>
  <c r="L17" i="4"/>
  <c r="P17" i="4" s="1"/>
  <c r="L30" i="4"/>
  <c r="P30" i="4" s="1"/>
  <c r="L37" i="4"/>
  <c r="P37" i="4" s="1"/>
  <c r="O35" i="4"/>
  <c r="O42" i="4" s="1"/>
  <c r="E51" i="4" s="1"/>
  <c r="H14" i="4" a="1"/>
  <c r="H14" i="4" s="1"/>
  <c r="L14" i="4" s="1"/>
  <c r="P14" i="4" s="1"/>
  <c r="L24" i="4"/>
  <c r="L36" i="4"/>
  <c r="P36" i="4" s="1"/>
  <c r="P16" i="4"/>
  <c r="P40" i="4"/>
  <c r="P25" i="4"/>
  <c r="P28" i="4"/>
  <c r="P26" i="4"/>
  <c r="P39" i="4"/>
  <c r="P41" i="4"/>
  <c r="P18" i="4"/>
  <c r="P38" i="4"/>
  <c r="P29" i="4"/>
  <c r="P19" i="4"/>
  <c r="P27" i="4"/>
  <c r="L31" i="4" l="1"/>
  <c r="C50" i="4" s="1"/>
  <c r="K50" i="4" s="1"/>
  <c r="M50" i="4" s="1"/>
  <c r="P24" i="4"/>
  <c r="P31" i="4" s="1"/>
  <c r="L42" i="4"/>
  <c r="C51" i="4" s="1"/>
  <c r="K51" i="4" s="1"/>
  <c r="M51" i="4" s="1"/>
  <c r="L20" i="4"/>
  <c r="C49" i="4" s="1"/>
  <c r="P35" i="4"/>
  <c r="P42" i="4" s="1"/>
  <c r="P13" i="4"/>
  <c r="P20" i="4" s="1"/>
  <c r="K49" i="4"/>
  <c r="M49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<sst xmlns="http://schemas.openxmlformats.org/spreadsheetml/2006/main" count="306" uniqueCount="145">
  <si>
    <t>■回答にあたって</t>
    <phoneticPr fontId="3"/>
  </si>
  <si>
    <t>・各回答シートの中での入力セル方法は下記の通りです。</t>
    <rPh sb="11" eb="13">
      <t>ニュウリョク</t>
    </rPh>
    <rPh sb="15" eb="17">
      <t>ホウホウ</t>
    </rPh>
    <rPh sb="18" eb="20">
      <t>カキ</t>
    </rPh>
    <rPh sb="21" eb="22">
      <t>トオリ</t>
    </rPh>
    <phoneticPr fontId="3"/>
  </si>
  <si>
    <t>　　オレンジ色：入力回答</t>
    <rPh sb="8" eb="10">
      <t>ニュウリョク</t>
    </rPh>
    <rPh sb="10" eb="12">
      <t>カイセンタク</t>
    </rPh>
    <phoneticPr fontId="3"/>
  </si>
  <si>
    <t>　　緑色：選択回答</t>
    <phoneticPr fontId="3"/>
  </si>
  <si>
    <t>　　灰色：自動入力</t>
    <rPh sb="2" eb="4">
      <t xml:space="preserve">ハイイロ </t>
    </rPh>
    <rPh sb="5" eb="9">
      <t>ジドウ</t>
    </rPh>
    <phoneticPr fontId="3"/>
  </si>
  <si>
    <t>・各回答シートへの追加、削除などの編集はしないでください。</t>
  </si>
  <si>
    <t>■応募書類一覧</t>
    <rPh sb="1" eb="3">
      <t>オウボ</t>
    </rPh>
    <rPh sb="3" eb="5">
      <t>シンセイ</t>
    </rPh>
    <rPh sb="5" eb="7">
      <t>イチラn</t>
    </rPh>
    <phoneticPr fontId="3"/>
  </si>
  <si>
    <t>内容</t>
  </si>
  <si>
    <t>備考</t>
  </si>
  <si>
    <t>基本情報・研究者一覧
※本フォームの入力シート①</t>
    <rPh sb="0" eb="4">
      <t>キホn</t>
    </rPh>
    <rPh sb="5" eb="10">
      <t>ケンキュウ</t>
    </rPh>
    <rPh sb="12" eb="13">
      <t>ホn</t>
    </rPh>
    <rPh sb="18" eb="20">
      <t>ニュウリョクシーテ</t>
    </rPh>
    <phoneticPr fontId="3"/>
  </si>
  <si>
    <t>希望分野
研究課題名
チームリーダー
研究者一覧（学内教員、外国人研究者）</t>
    <rPh sb="0" eb="2">
      <t>キボウ</t>
    </rPh>
    <rPh sb="2" eb="4">
      <t>ブニャ</t>
    </rPh>
    <rPh sb="5" eb="9">
      <t>ケンキュウ</t>
    </rPh>
    <rPh sb="9" eb="10">
      <t>メイギ</t>
    </rPh>
    <rPh sb="19" eb="24">
      <t>ケンキュウ</t>
    </rPh>
    <rPh sb="25" eb="27">
      <t>ガクナイ</t>
    </rPh>
    <rPh sb="27" eb="29">
      <t>キョウイn</t>
    </rPh>
    <rPh sb="30" eb="33">
      <t>ガイコク</t>
    </rPh>
    <rPh sb="33" eb="36">
      <t>ケンキュウ</t>
    </rPh>
    <phoneticPr fontId="3"/>
  </si>
  <si>
    <t>3ヵ年の招聘計画（海外派遣）
3ヵ年の経費計画</t>
    <rPh sb="4" eb="8">
      <t>ショウ</t>
    </rPh>
    <rPh sb="9" eb="13">
      <t>カイガ</t>
    </rPh>
    <rPh sb="19" eb="23">
      <t>ケイヒ</t>
    </rPh>
    <phoneticPr fontId="3"/>
  </si>
  <si>
    <t>研究計画・研究者調書
※別紙様式</t>
    <rPh sb="0" eb="3">
      <t>ケンキュウ</t>
    </rPh>
    <rPh sb="5" eb="8">
      <t>ケンキュウ</t>
    </rPh>
    <rPh sb="8" eb="10">
      <t>チョウ</t>
    </rPh>
    <rPh sb="12" eb="14">
      <t xml:space="preserve">ベッシ </t>
    </rPh>
    <rPh sb="14" eb="16">
      <t>ヨウシキ</t>
    </rPh>
    <phoneticPr fontId="3"/>
  </si>
  <si>
    <t>研究計画
チームリーダー調書
外国人研究者調書</t>
    <rPh sb="0" eb="4">
      <t>ケンキュウ</t>
    </rPh>
    <rPh sb="15" eb="21">
      <t>ガイコク</t>
    </rPh>
    <rPh sb="21" eb="23">
      <t>チョウ</t>
    </rPh>
    <phoneticPr fontId="3"/>
  </si>
  <si>
    <t>新規の外国人研究者、または既存外国人研究者で変更（所属・職位）がある場合は記載願います。</t>
    <rPh sb="0" eb="2">
      <t>シンキ</t>
    </rPh>
    <rPh sb="3" eb="9">
      <t>ガイコク</t>
    </rPh>
    <rPh sb="13" eb="15">
      <t>キゾn</t>
    </rPh>
    <rPh sb="15" eb="21">
      <t>ガイコクジンケn</t>
    </rPh>
    <rPh sb="22" eb="24">
      <t>ヘンコウ</t>
    </rPh>
    <rPh sb="25" eb="27">
      <t>ショゾク</t>
    </rPh>
    <rPh sb="28" eb="30">
      <t xml:space="preserve">ショクイ </t>
    </rPh>
    <rPh sb="37" eb="39">
      <t>キサイ</t>
    </rPh>
    <rPh sb="39" eb="40">
      <t>ネガイ</t>
    </rPh>
    <phoneticPr fontId="3"/>
  </si>
  <si>
    <t>外国人研究者　履歴書CV
※任意様式</t>
    <rPh sb="0" eb="6">
      <t>ガイコク</t>
    </rPh>
    <rPh sb="7" eb="10">
      <t>リレキ</t>
    </rPh>
    <rPh sb="14" eb="18">
      <t>ニn</t>
    </rPh>
    <phoneticPr fontId="3"/>
  </si>
  <si>
    <t>履歴書CV</t>
    <rPh sb="0" eb="1">
      <t xml:space="preserve">ドウ </t>
    </rPh>
    <rPh sb="1" eb="2">
      <t>ヒダリ</t>
    </rPh>
    <phoneticPr fontId="3"/>
  </si>
  <si>
    <t>研究者調書で記載した外国人研究者についてCVを別途ご提出願います。</t>
    <rPh sb="0" eb="5">
      <t>ケンキュウ</t>
    </rPh>
    <rPh sb="6" eb="8">
      <t>キサイ</t>
    </rPh>
    <rPh sb="10" eb="16">
      <t>ガイコク</t>
    </rPh>
    <rPh sb="23" eb="25">
      <t>ベット</t>
    </rPh>
    <phoneticPr fontId="3"/>
  </si>
  <si>
    <t>■お問合わせ先</t>
    <phoneticPr fontId="3"/>
  </si>
  <si>
    <t>内線　５６４６</t>
    <rPh sb="0" eb="2">
      <t>ナイセn</t>
    </rPh>
    <phoneticPr fontId="3"/>
  </si>
  <si>
    <t>Email　girjim@cc.tuat.ac.jp</t>
    <phoneticPr fontId="3"/>
  </si>
  <si>
    <t>重点三分野</t>
  </si>
  <si>
    <t>外国人研究者職名</t>
  </si>
  <si>
    <t>雇用or招聘</t>
  </si>
  <si>
    <t>宿泊</t>
  </si>
  <si>
    <t>GIR招聘実績</t>
    <rPh sb="3" eb="5">
      <t>ショウヘイ</t>
    </rPh>
    <rPh sb="5" eb="7">
      <t>ジッセキ</t>
    </rPh>
    <phoneticPr fontId="3"/>
  </si>
  <si>
    <t>新規or継続</t>
    <rPh sb="0" eb="2">
      <t>シンキ</t>
    </rPh>
    <rPh sb="4" eb="6">
      <t>ケイゾク</t>
    </rPh>
    <phoneticPr fontId="3"/>
  </si>
  <si>
    <t>Please select 選択してください</t>
    <rPh sb="14" eb="16">
      <t>センタク</t>
    </rPh>
    <phoneticPr fontId="3"/>
  </si>
  <si>
    <t>Pls sel 選択してください</t>
    <rPh sb="8" eb="10">
      <t>センタク</t>
    </rPh>
    <phoneticPr fontId="3"/>
  </si>
  <si>
    <t>Pls sel 選択してください</t>
    <phoneticPr fontId="3"/>
  </si>
  <si>
    <t>Pls sel  選択してください</t>
    <phoneticPr fontId="3"/>
  </si>
  <si>
    <t>選択してください</t>
    <rPh sb="0" eb="2">
      <t>センタク</t>
    </rPh>
    <phoneticPr fontId="3"/>
  </si>
  <si>
    <t>Food 食料</t>
    <phoneticPr fontId="3"/>
  </si>
  <si>
    <t>Distinguished Professor スーパー教授</t>
    <phoneticPr fontId="3"/>
  </si>
  <si>
    <t>雇用（在留資格有）</t>
    <rPh sb="3" eb="8">
      <t>ザイリュウシカクアル</t>
    </rPh>
    <phoneticPr fontId="3"/>
  </si>
  <si>
    <t>本学宿舎 TUAT Apartment</t>
    <phoneticPr fontId="3"/>
  </si>
  <si>
    <t>あり</t>
    <phoneticPr fontId="3"/>
  </si>
  <si>
    <t>New 新規</t>
    <rPh sb="4" eb="6">
      <t>シンキ</t>
    </rPh>
    <phoneticPr fontId="3"/>
  </si>
  <si>
    <t>Energy エネルギー</t>
    <phoneticPr fontId="3"/>
  </si>
  <si>
    <t>Professor 特任教授</t>
    <phoneticPr fontId="3"/>
  </si>
  <si>
    <t>招聘（在留資格有）</t>
    <rPh sb="3" eb="7">
      <t>ザイリュウ</t>
    </rPh>
    <rPh sb="7" eb="8">
      <t xml:space="preserve">アリ </t>
    </rPh>
    <phoneticPr fontId="3"/>
  </si>
  <si>
    <t>ホテル Hotel</t>
    <phoneticPr fontId="3"/>
  </si>
  <si>
    <t>なし</t>
    <phoneticPr fontId="3"/>
  </si>
  <si>
    <t>Continuation 継続</t>
    <rPh sb="13" eb="15">
      <t>ケイゾク</t>
    </rPh>
    <phoneticPr fontId="3"/>
  </si>
  <si>
    <t>Life Science ライフサイエンス</t>
    <phoneticPr fontId="3"/>
  </si>
  <si>
    <t>Associate Professor 特任准教授</t>
    <phoneticPr fontId="3"/>
  </si>
  <si>
    <t>短期滞在</t>
    <rPh sb="0" eb="4">
      <t>タンキ</t>
    </rPh>
    <phoneticPr fontId="3"/>
  </si>
  <si>
    <t>ご自宅等（費用無し） Home etc.</t>
    <phoneticPr fontId="3"/>
  </si>
  <si>
    <t>所定の滞在費 Others</t>
    <rPh sb="0" eb="2">
      <t>ショテイ</t>
    </rPh>
    <rPh sb="3" eb="6">
      <t>タイザイ</t>
    </rPh>
    <phoneticPr fontId="3"/>
  </si>
  <si>
    <t>外国人研究者人件費</t>
  </si>
  <si>
    <t>Priority Areas 重点分野</t>
    <phoneticPr fontId="3"/>
  </si>
  <si>
    <t>Research Topic  研究課題名</t>
    <phoneticPr fontId="3"/>
  </si>
  <si>
    <t>1st Choice
第一希望</t>
    <phoneticPr fontId="3"/>
  </si>
  <si>
    <t>2nd Choice
第二希望</t>
    <phoneticPr fontId="3"/>
  </si>
  <si>
    <t>Team Leader チームリーダー</t>
    <phoneticPr fontId="3"/>
  </si>
  <si>
    <t>時点↓（自動計算）</t>
  </si>
  <si>
    <t>Name
氏名</t>
    <phoneticPr fontId="3"/>
  </si>
  <si>
    <t>BD 生年月日
(YYYY/MM/DD)</t>
    <phoneticPr fontId="3"/>
  </si>
  <si>
    <t>Age 
年齢</t>
    <phoneticPr fontId="3"/>
  </si>
  <si>
    <t>Position
職名</t>
    <phoneticPr fontId="3"/>
  </si>
  <si>
    <t>Affiliation (Department, Faculty, etc.) 
所属（部局・部門・専攻等）</t>
    <rPh sb="44" eb="46">
      <t>ブキョク</t>
    </rPh>
    <phoneticPr fontId="3"/>
  </si>
  <si>
    <t>Current Specialty and Degree
現在の専門・学位</t>
    <phoneticPr fontId="3"/>
  </si>
  <si>
    <t>Division of roles within the team
チーム内役割分担</t>
    <phoneticPr fontId="3"/>
  </si>
  <si>
    <t>Reseachers List 研究者一覧</t>
    <phoneticPr fontId="3"/>
  </si>
  <si>
    <t>【Faculty Members (Full-time) 本学教員（常勤）】</t>
    <rPh sb="34" eb="36">
      <t>ジョウキ</t>
    </rPh>
    <phoneticPr fontId="3"/>
  </si>
  <si>
    <t>No.
整理番号</t>
    <phoneticPr fontId="3"/>
  </si>
  <si>
    <t>Name 
氏名</t>
    <phoneticPr fontId="3"/>
  </si>
  <si>
    <t>Age
年齢</t>
    <phoneticPr fontId="3"/>
  </si>
  <si>
    <t>【Foreign Reserchers 外国人研究者】</t>
    <phoneticPr fontId="3"/>
  </si>
  <si>
    <t>↓【本学教員】の整理番号から選択してください。</t>
    <phoneticPr fontId="3"/>
  </si>
  <si>
    <t>整理番号</t>
  </si>
  <si>
    <t>Name 氏名（よみがな）</t>
    <phoneticPr fontId="3"/>
  </si>
  <si>
    <t>Country, Affiliation, Department, Faculty, etc
国・所属機関・部門・専攻等</t>
    <rPh sb="47" eb="48">
      <t>クニ</t>
    </rPh>
    <phoneticPr fontId="3"/>
  </si>
  <si>
    <t>Preffered Posts
希望職位</t>
    <phoneticPr fontId="3"/>
  </si>
  <si>
    <t>H-index</t>
  </si>
  <si>
    <t>ResearcherID</t>
  </si>
  <si>
    <t>来日時の
滞在研究室</t>
  </si>
  <si>
    <t>GIR参加実績の有無</t>
    <rPh sb="3" eb="5">
      <t>サンカ</t>
    </rPh>
    <rPh sb="5" eb="7">
      <t>ジッセキ</t>
    </rPh>
    <rPh sb="8" eb="10">
      <t>ウム</t>
    </rPh>
    <phoneticPr fontId="3"/>
  </si>
  <si>
    <t>A</t>
  </si>
  <si>
    <t>No.
整理番号</t>
  </si>
  <si>
    <t>B</t>
  </si>
  <si>
    <t>C</t>
  </si>
  <si>
    <t>D</t>
  </si>
  <si>
    <t>E</t>
  </si>
  <si>
    <t>F</t>
  </si>
  <si>
    <t>G</t>
  </si>
  <si>
    <t>H</t>
  </si>
  <si>
    <t>I</t>
  </si>
  <si>
    <t>J</t>
  </si>
  <si>
    <t>【1 year/1年目】</t>
    <phoneticPr fontId="3"/>
  </si>
  <si>
    <t>Plans for Foreign Researcher's Invitation to Japan 外国人研究者来日招聘計画</t>
    <phoneticPr fontId="3"/>
  </si>
  <si>
    <t>外国人研究者
整理番号No</t>
    <phoneticPr fontId="3"/>
  </si>
  <si>
    <t>Host Teacher
受入担当教員</t>
    <rPh sb="13" eb="17">
      <t>ウケイレ</t>
    </rPh>
    <rPh sb="17" eb="19">
      <t>キョウイn</t>
    </rPh>
    <phoneticPr fontId="3"/>
  </si>
  <si>
    <t>Type of Invitation
来日種別</t>
    <rPh sb="19" eb="21">
      <t>ライニチ</t>
    </rPh>
    <rPh sb="21" eb="23">
      <t>sh</t>
    </rPh>
    <phoneticPr fontId="3"/>
  </si>
  <si>
    <t>Salary and Honorarium/Month
給与・謝金単価/月</t>
    <phoneticPr fontId="3"/>
  </si>
  <si>
    <t>Arrival Date
来日年月日
(YYYY/MM/DD)</t>
    <phoneticPr fontId="3"/>
  </si>
  <si>
    <t>Departure Date
帰国年月日
(YYYY/MM/DD)</t>
    <phoneticPr fontId="3"/>
  </si>
  <si>
    <t>Number of days
日数</t>
    <phoneticPr fontId="3"/>
  </si>
  <si>
    <t>Labor Cost
人件費（概算）</t>
    <phoneticPr fontId="3"/>
  </si>
  <si>
    <t>Airfare
往復航空代
（概算）</t>
    <phoneticPr fontId="3"/>
  </si>
  <si>
    <t>Accommodation 
宿泊</t>
    <phoneticPr fontId="3"/>
  </si>
  <si>
    <t>Accommodation fee
宿泊費
（概算）</t>
    <phoneticPr fontId="3"/>
  </si>
  <si>
    <t>Total 合計</t>
    <phoneticPr fontId="3"/>
  </si>
  <si>
    <t>Pls sel 選択してください</t>
  </si>
  <si>
    <t>Pls sel  選択してください</t>
  </si>
  <si>
    <t>【2nd year/2年目】</t>
    <phoneticPr fontId="3"/>
  </si>
  <si>
    <t>【3rd year/3年目】</t>
    <phoneticPr fontId="3"/>
  </si>
  <si>
    <t>外国人研究者</t>
    <rPh sb="0" eb="6">
      <t>ガイコクジンク</t>
    </rPh>
    <phoneticPr fontId="3"/>
  </si>
  <si>
    <t>合計</t>
    <rPh sb="0" eb="2">
      <t>ゴウケイ</t>
    </rPh>
    <phoneticPr fontId="3"/>
  </si>
  <si>
    <t>人件費</t>
    <rPh sb="0" eb="3">
      <t>ジンケn</t>
    </rPh>
    <phoneticPr fontId="3"/>
  </si>
  <si>
    <t>赴任旅費</t>
    <rPh sb="0" eb="4">
      <t>フニンリョヒ</t>
    </rPh>
    <phoneticPr fontId="3"/>
  </si>
  <si>
    <t>宿泊費</t>
    <rPh sb="0" eb="2">
      <t>シュクハク</t>
    </rPh>
    <rPh sb="2" eb="3">
      <t>h</t>
    </rPh>
    <phoneticPr fontId="3"/>
  </si>
  <si>
    <t>謝金</t>
    <rPh sb="0" eb="2">
      <t>シャキn</t>
    </rPh>
    <phoneticPr fontId="3"/>
  </si>
  <si>
    <t>オンラインセミナー</t>
    <phoneticPr fontId="3"/>
  </si>
  <si>
    <t>オンライン指導</t>
    <phoneticPr fontId="3"/>
  </si>
  <si>
    <t>予定回数</t>
    <rPh sb="0" eb="2">
      <t>ヨテイ</t>
    </rPh>
    <rPh sb="2" eb="4">
      <t>カイスウ</t>
    </rPh>
    <phoneticPr fontId="3"/>
  </si>
  <si>
    <t>金額</t>
    <rPh sb="0" eb="2">
      <t>キンガク</t>
    </rPh>
    <phoneticPr fontId="3"/>
  </si>
  <si>
    <t>予定時間数</t>
    <rPh sb="0" eb="5">
      <t>ヨテイ</t>
    </rPh>
    <phoneticPr fontId="3"/>
  </si>
  <si>
    <t>1年目</t>
    <rPh sb="1" eb="3">
      <t>ネn</t>
    </rPh>
    <phoneticPr fontId="3"/>
  </si>
  <si>
    <t>2年目</t>
    <phoneticPr fontId="3"/>
  </si>
  <si>
    <t>3年目</t>
    <rPh sb="1" eb="3">
      <t>ネn</t>
    </rPh>
    <phoneticPr fontId="3"/>
  </si>
  <si>
    <t>Host Tearcher
受入担当
の本学教員</t>
    <phoneticPr fontId="3"/>
  </si>
  <si>
    <t>Position 
職位</t>
    <phoneticPr fontId="3"/>
  </si>
  <si>
    <t>No. 整理番号</t>
    <phoneticPr fontId="3"/>
  </si>
  <si>
    <t>Current Areas of Expertise and Degree
現在の専門・学位</t>
    <phoneticPr fontId="3"/>
  </si>
  <si>
    <t>ARC1</t>
    <phoneticPr fontId="3"/>
  </si>
  <si>
    <t>ARC2</t>
    <phoneticPr fontId="3"/>
  </si>
  <si>
    <t>ARC3</t>
    <phoneticPr fontId="3"/>
  </si>
  <si>
    <t>2</t>
    <phoneticPr fontId="3"/>
  </si>
  <si>
    <t>3</t>
    <phoneticPr fontId="3"/>
  </si>
  <si>
    <t>4</t>
    <phoneticPr fontId="3"/>
  </si>
  <si>
    <t>5</t>
    <phoneticPr fontId="3"/>
  </si>
  <si>
    <t>6</t>
    <phoneticPr fontId="3"/>
  </si>
  <si>
    <t>7</t>
    <phoneticPr fontId="3"/>
  </si>
  <si>
    <t>チーム
研究基盤
経費</t>
    <rPh sb="4" eb="10">
      <t>ケンキュウ</t>
    </rPh>
    <phoneticPr fontId="3"/>
  </si>
  <si>
    <t>派遣計画
チームリーダー調書
外国人研究者調書</t>
    <rPh sb="0" eb="2">
      <t xml:space="preserve">ハケン </t>
    </rPh>
    <rPh sb="2" eb="4">
      <t>ケンキュウ</t>
    </rPh>
    <rPh sb="15" eb="21">
      <t>ガイコク</t>
    </rPh>
    <rPh sb="21" eb="23">
      <t>チョウ</t>
    </rPh>
    <phoneticPr fontId="3"/>
  </si>
  <si>
    <t>ARC教員
海外派遣経費
（上限額）</t>
    <rPh sb="3" eb="5">
      <t>ホンガク</t>
    </rPh>
    <rPh sb="6" eb="10">
      <t>カイガイ</t>
    </rPh>
    <rPh sb="10" eb="12">
      <t>ケイ</t>
    </rPh>
    <rPh sb="14" eb="17">
      <t xml:space="preserve">ジョウゲンガク </t>
    </rPh>
    <phoneticPr fontId="3"/>
  </si>
  <si>
    <t>国際共同研究
関係小計</t>
    <rPh sb="0" eb="2">
      <t xml:space="preserve">コクサイ </t>
    </rPh>
    <rPh sb="2" eb="6">
      <t>キョウドウ</t>
    </rPh>
    <rPh sb="7" eb="9">
      <t>カンケイ</t>
    </rPh>
    <rPh sb="9" eb="11">
      <t>ショウ</t>
    </rPh>
    <phoneticPr fontId="3"/>
  </si>
  <si>
    <t>【経費計画】</t>
    <rPh sb="1" eb="5">
      <t>KEIH</t>
    </rPh>
    <phoneticPr fontId="3"/>
  </si>
  <si>
    <t>招聘計画・経費計画
※本フォームの入力シート②</t>
    <rPh sb="0" eb="2">
      <t>ショウ</t>
    </rPh>
    <rPh sb="2" eb="4">
      <t xml:space="preserve">ケイカク </t>
    </rPh>
    <rPh sb="5" eb="7">
      <t>ケイヒ</t>
    </rPh>
    <rPh sb="7" eb="9">
      <t>ケイカク</t>
    </rPh>
    <rPh sb="9" eb="10">
      <t>2</t>
    </rPh>
    <rPh sb="22" eb="23">
      <t>_x0000__x0000_</t>
    </rPh>
    <phoneticPr fontId="3"/>
  </si>
  <si>
    <t>ARC教員調書・海外派遣計画書
※別紙様式</t>
    <rPh sb="5" eb="7">
      <t xml:space="preserve">チョウショ </t>
    </rPh>
    <rPh sb="8" eb="12">
      <t xml:space="preserve">カイガイハケン </t>
    </rPh>
    <rPh sb="12" eb="14">
      <t xml:space="preserve">ケイカク </t>
    </rPh>
    <rPh sb="14" eb="15">
      <t xml:space="preserve">ショルイ </t>
    </rPh>
    <rPh sb="17" eb="18">
      <t xml:space="preserve">ベッシ </t>
    </rPh>
    <rPh sb="19" eb="20">
      <t xml:space="preserve">ヨウシキ </t>
    </rPh>
    <phoneticPr fontId="3"/>
  </si>
  <si>
    <t>R8年度ARCチーム提案書フォーム</t>
    <phoneticPr fontId="3"/>
  </si>
  <si>
    <t>研究総括・リスクマネジメント課　研究総括・国際係　久納・小林・高原・茅島</t>
    <rPh sb="2" eb="4">
      <t>ソウカツ</t>
    </rPh>
    <rPh sb="14" eb="15">
      <t>カ</t>
    </rPh>
    <rPh sb="16" eb="18">
      <t>ケンキュウ</t>
    </rPh>
    <rPh sb="18" eb="20">
      <t>ソウカツ</t>
    </rPh>
    <rPh sb="21" eb="23">
      <t>コクサイ</t>
    </rPh>
    <rPh sb="23" eb="24">
      <t>カカリ</t>
    </rPh>
    <rPh sb="25" eb="27">
      <t>クノウ</t>
    </rPh>
    <rPh sb="28" eb="30">
      <t>コバヤシ</t>
    </rPh>
    <rPh sb="31" eb="33">
      <t>タカハラ</t>
    </rPh>
    <rPh sb="34" eb="36">
      <t>カヤシマ</t>
    </rPh>
    <phoneticPr fontId="3"/>
  </si>
  <si>
    <t>申請締切　：　2026年6月26日（金）17時</t>
    <rPh sb="18" eb="19">
      <t xml:space="preserve">キンヨウ </t>
    </rPh>
    <rPh sb="22" eb="23">
      <t xml:space="preserve">ジ </t>
    </rPh>
    <phoneticPr fontId="3"/>
  </si>
  <si>
    <t>本学宿舎 TUAT Apartment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</si>
</sst>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2"/>
      <color theme="1"/>
      <name val="Calibri"/>
      <scheme val="minor"/>
    </font>
    <font>
      <sz val="12"/>
      <color theme="1"/>
      <name val="ＭＳ Ｐゴシック"/>
      <family val="2"/>
      <charset val="128"/>
    </font>
    <font>
      <sz val="12"/>
      <color theme="1"/>
      <name val="Calibri"/>
      <family val="2"/>
      <scheme val="minor"/>
    </font>
    <font>
      <sz val="6"/>
      <name val="Calibri"/>
      <family val="3"/>
      <charset val="128"/>
      <scheme val="minor"/>
    </font>
    <font>
      <sz val="12"/>
      <name val="ＭＳ Ｐゴシック"/>
      <family val="2"/>
      <charset val="128"/>
    </font>
    <font>
      <sz val="12"/>
      <color rgb="FFFF0000"/>
      <name val="ＭＳ Ｐゴシック"/>
      <family val="2"/>
      <charset val="128"/>
    </font>
    <font>
      <sz val="11"/>
      <color rgb="FF000000"/>
      <name val="ＭＳ Ｐゴシック"/>
      <family val="2"/>
      <charset val="128"/>
    </font>
    <font>
      <sz val="11"/>
      <color rgb="FF000000"/>
      <name val="Arial"/>
      <family val="2"/>
    </font>
    <font>
      <b/>
      <sz val="12"/>
      <color rgb="FFFF0000"/>
      <name val="ＭＳ Ｐゴシック"/>
      <family val="3"/>
      <charset val="128"/>
    </font>
    <font>
      <sz val="12"/>
      <color rgb="FFC00000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0"/>
      <color theme="1"/>
      <name val="ＭＳ Ｐゴシック"/>
      <family val="2"/>
      <charset val="128"/>
    </font>
    <font>
      <sz val="9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FFE598"/>
        <bgColor rgb="FFFFE598"/>
      </patternFill>
    </fill>
    <fill>
      <patternFill patternType="solid">
        <fgColor rgb="FFD8D8D8"/>
        <bgColor rgb="FFD8D8D8"/>
      </patternFill>
    </fill>
    <fill>
      <patternFill patternType="solid">
        <fgColor theme="9" tint="0.59999389629810485"/>
        <bgColor rgb="FFC5E0B3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rgb="FFFFE598"/>
      </patternFill>
    </fill>
    <fill>
      <patternFill patternType="solid">
        <fgColor rgb="FFD9D9D9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FFE598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38" fontId="2" fillId="0" borderId="0" applyFont="0" applyFill="0" applyBorder="0" applyAlignment="0" applyProtection="0">
      <alignment vertical="center"/>
    </xf>
  </cellStyleXfs>
  <cellXfs count="85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top"/>
    </xf>
    <xf numFmtId="0" fontId="5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vertical="center" wrapText="1"/>
    </xf>
    <xf numFmtId="0" fontId="1" fillId="0" borderId="0" xfId="0" applyFont="1" applyAlignment="1">
      <alignment vertical="center" shrinkToFit="1"/>
    </xf>
    <xf numFmtId="0" fontId="1" fillId="10" borderId="0" xfId="0" applyFont="1" applyFill="1" applyAlignment="1">
      <alignment vertical="center" shrinkToFit="1"/>
    </xf>
    <xf numFmtId="0" fontId="1" fillId="11" borderId="0" xfId="0" applyFont="1" applyFill="1" applyAlignment="1">
      <alignment vertical="center" shrinkToFit="1"/>
    </xf>
    <xf numFmtId="0" fontId="1" fillId="12" borderId="0" xfId="0" applyFont="1" applyFill="1" applyAlignment="1">
      <alignment vertical="center" shrinkToFit="1"/>
    </xf>
    <xf numFmtId="0" fontId="6" fillId="0" borderId="0" xfId="0" applyFont="1" applyAlignment="1">
      <alignment vertical="center"/>
    </xf>
    <xf numFmtId="0" fontId="4" fillId="0" borderId="8" xfId="0" applyFont="1" applyBorder="1" applyAlignment="1">
      <alignment horizontal="left" vertical="center" wrapText="1"/>
    </xf>
    <xf numFmtId="0" fontId="8" fillId="0" borderId="0" xfId="0" applyFont="1" applyAlignment="1">
      <alignment vertical="center"/>
    </xf>
    <xf numFmtId="0" fontId="1" fillId="0" borderId="0" xfId="0" applyFont="1" applyAlignment="1" applyProtection="1">
      <alignment vertical="center"/>
      <protection locked="0"/>
    </xf>
    <xf numFmtId="0" fontId="1" fillId="2" borderId="2" xfId="0" applyFont="1" applyFill="1" applyBorder="1" applyAlignment="1" applyProtection="1">
      <alignment vertical="center"/>
      <protection locked="0"/>
    </xf>
    <xf numFmtId="0" fontId="1" fillId="3" borderId="2" xfId="0" applyFont="1" applyFill="1" applyBorder="1" applyAlignment="1" applyProtection="1">
      <alignment vertical="center"/>
      <protection locked="0"/>
    </xf>
    <xf numFmtId="14" fontId="1" fillId="3" borderId="2" xfId="0" applyNumberFormat="1" applyFont="1" applyFill="1" applyBorder="1" applyAlignment="1" applyProtection="1">
      <alignment horizontal="right" vertical="center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1" fillId="5" borderId="2" xfId="0" applyFont="1" applyFill="1" applyBorder="1" applyAlignment="1" applyProtection="1">
      <alignment vertical="center" wrapText="1"/>
      <protection locked="0"/>
    </xf>
    <xf numFmtId="0" fontId="1" fillId="2" borderId="2" xfId="0" applyFont="1" applyFill="1" applyBorder="1" applyAlignment="1" applyProtection="1">
      <alignment vertical="center" wrapText="1"/>
      <protection locked="0"/>
    </xf>
    <xf numFmtId="0" fontId="1" fillId="3" borderId="2" xfId="0" applyFont="1" applyFill="1" applyBorder="1" applyAlignment="1" applyProtection="1">
      <alignment vertical="center" wrapText="1"/>
      <protection locked="0"/>
    </xf>
    <xf numFmtId="0" fontId="1" fillId="9" borderId="2" xfId="0" applyFont="1" applyFill="1" applyBorder="1" applyAlignment="1" applyProtection="1">
      <alignment vertical="center" wrapText="1"/>
      <protection locked="0"/>
    </xf>
    <xf numFmtId="0" fontId="1" fillId="4" borderId="2" xfId="0" applyFont="1" applyFill="1" applyBorder="1" applyAlignment="1">
      <alignment vertical="center"/>
    </xf>
    <xf numFmtId="14" fontId="1" fillId="4" borderId="2" xfId="0" applyNumberFormat="1" applyFont="1" applyFill="1" applyBorder="1" applyAlignment="1">
      <alignment vertical="center"/>
    </xf>
    <xf numFmtId="0" fontId="1" fillId="0" borderId="2" xfId="0" applyFont="1" applyBorder="1" applyAlignment="1">
      <alignment vertical="center" wrapText="1"/>
    </xf>
    <xf numFmtId="49" fontId="1" fillId="0" borderId="2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vertical="center"/>
    </xf>
    <xf numFmtId="14" fontId="1" fillId="0" borderId="0" xfId="0" applyNumberFormat="1" applyFont="1" applyAlignment="1">
      <alignment vertical="center"/>
    </xf>
    <xf numFmtId="0" fontId="7" fillId="0" borderId="0" xfId="0" applyFont="1" applyAlignment="1" applyProtection="1">
      <alignment vertical="center"/>
      <protection locked="0"/>
    </xf>
    <xf numFmtId="0" fontId="1" fillId="6" borderId="18" xfId="0" applyFont="1" applyFill="1" applyBorder="1" applyAlignment="1" applyProtection="1">
      <alignment vertical="center"/>
      <protection locked="0"/>
    </xf>
    <xf numFmtId="14" fontId="1" fillId="3" borderId="2" xfId="0" applyNumberFormat="1" applyFont="1" applyFill="1" applyBorder="1" applyAlignment="1" applyProtection="1">
      <alignment vertical="center"/>
      <protection locked="0"/>
    </xf>
    <xf numFmtId="38" fontId="1" fillId="3" borderId="2" xfId="0" applyNumberFormat="1" applyFont="1" applyFill="1" applyBorder="1" applyAlignment="1" applyProtection="1">
      <alignment vertical="center"/>
      <protection locked="0"/>
    </xf>
    <xf numFmtId="38" fontId="1" fillId="7" borderId="8" xfId="1" applyFont="1" applyFill="1" applyBorder="1" applyAlignment="1" applyProtection="1">
      <alignment vertical="center"/>
      <protection locked="0"/>
    </xf>
    <xf numFmtId="0" fontId="1" fillId="0" borderId="1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18" xfId="0" applyFont="1" applyBorder="1" applyAlignment="1">
      <alignment vertical="center" wrapText="1"/>
    </xf>
    <xf numFmtId="0" fontId="1" fillId="0" borderId="19" xfId="0" applyFont="1" applyBorder="1" applyAlignment="1">
      <alignment vertical="center"/>
    </xf>
    <xf numFmtId="38" fontId="1" fillId="4" borderId="2" xfId="0" applyNumberFormat="1" applyFont="1" applyFill="1" applyBorder="1" applyAlignment="1">
      <alignment vertical="center"/>
    </xf>
    <xf numFmtId="38" fontId="1" fillId="4" borderId="19" xfId="0" applyNumberFormat="1" applyFont="1" applyFill="1" applyBorder="1" applyAlignment="1">
      <alignment vertical="center"/>
    </xf>
    <xf numFmtId="38" fontId="1" fillId="0" borderId="0" xfId="0" applyNumberFormat="1" applyFont="1" applyAlignment="1">
      <alignment vertical="center"/>
    </xf>
    <xf numFmtId="0" fontId="1" fillId="0" borderId="12" xfId="0" applyFont="1" applyBorder="1" applyAlignment="1">
      <alignment vertical="center" wrapText="1"/>
    </xf>
    <xf numFmtId="0" fontId="1" fillId="0" borderId="20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14" fontId="1" fillId="0" borderId="21" xfId="0" applyNumberFormat="1" applyFont="1" applyBorder="1" applyAlignment="1">
      <alignment vertical="center"/>
    </xf>
    <xf numFmtId="38" fontId="1" fillId="0" borderId="21" xfId="0" applyNumberFormat="1" applyFont="1" applyBorder="1" applyAlignment="1">
      <alignment vertical="center"/>
    </xf>
    <xf numFmtId="38" fontId="1" fillId="0" borderId="22" xfId="0" applyNumberFormat="1" applyFont="1" applyBorder="1" applyAlignment="1">
      <alignment vertical="center"/>
    </xf>
    <xf numFmtId="14" fontId="1" fillId="0" borderId="14" xfId="0" applyNumberFormat="1" applyFont="1" applyBorder="1" applyAlignment="1">
      <alignment vertical="center"/>
    </xf>
    <xf numFmtId="0" fontId="1" fillId="0" borderId="8" xfId="0" applyFont="1" applyBorder="1" applyAlignment="1">
      <alignment vertical="center"/>
    </xf>
    <xf numFmtId="38" fontId="1" fillId="10" borderId="8" xfId="1" applyFont="1" applyFill="1" applyBorder="1" applyAlignment="1" applyProtection="1">
      <alignment vertical="center"/>
    </xf>
    <xf numFmtId="38" fontId="1" fillId="8" borderId="8" xfId="1" applyFont="1" applyFill="1" applyBorder="1" applyAlignment="1" applyProtection="1">
      <alignment vertical="center"/>
    </xf>
    <xf numFmtId="38" fontId="4" fillId="8" borderId="8" xfId="1" applyFont="1" applyFill="1" applyBorder="1" applyAlignment="1" applyProtection="1">
      <alignment vertical="center"/>
    </xf>
    <xf numFmtId="38" fontId="1" fillId="8" borderId="8" xfId="0" applyNumberFormat="1" applyFont="1" applyFill="1" applyBorder="1" applyAlignment="1">
      <alignment vertical="center"/>
    </xf>
    <xf numFmtId="0" fontId="11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13" fillId="0" borderId="2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4" fillId="0" borderId="2" xfId="0" applyFont="1" applyBorder="1" applyAlignment="1">
      <alignment vertical="center" wrapText="1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23" xfId="0" applyFont="1" applyBorder="1" applyAlignment="1">
      <alignment vertical="center" wrapText="1"/>
    </xf>
    <xf numFmtId="0" fontId="1" fillId="3" borderId="23" xfId="0" applyFont="1" applyFill="1" applyBorder="1" applyAlignment="1" applyProtection="1">
      <alignment vertical="center" wrapText="1"/>
      <protection locked="0"/>
    </xf>
    <xf numFmtId="0" fontId="1" fillId="4" borderId="23" xfId="0" applyFont="1" applyFill="1" applyBorder="1" applyAlignment="1">
      <alignment vertical="center"/>
    </xf>
    <xf numFmtId="0" fontId="1" fillId="3" borderId="3" xfId="0" applyFont="1" applyFill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vertical="center"/>
      <protection locked="0"/>
    </xf>
    <xf numFmtId="0" fontId="4" fillId="0" borderId="5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6" xfId="0" applyFont="1" applyBorder="1" applyAlignment="1" applyProtection="1">
      <alignment vertical="center"/>
      <protection locked="0"/>
    </xf>
    <xf numFmtId="0" fontId="4" fillId="0" borderId="7" xfId="0" applyFont="1" applyBorder="1" applyAlignment="1" applyProtection="1">
      <alignment vertical="center"/>
      <protection locked="0"/>
    </xf>
    <xf numFmtId="0" fontId="1" fillId="0" borderId="0" xfId="0" applyFont="1" applyAlignment="1">
      <alignment horizontal="left" vertical="center" shrinkToFit="1"/>
    </xf>
    <xf numFmtId="0" fontId="1" fillId="0" borderId="0" xfId="0" applyFont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1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theme="9" tint="0.59996337778862885"/>
          <bgColor theme="9" tint="0.59996337778862885"/>
        </patternFill>
      </fill>
    </dxf>
    <dxf>
      <font>
        <color rgb="FFC00000"/>
      </font>
      <fill>
        <patternFill>
          <fgColor theme="9" tint="0.59996337778862885"/>
          <bgColor theme="9" tint="0.59996337778862885"/>
        </patternFill>
      </fill>
    </dxf>
    <dxf>
      <font>
        <color rgb="FFC00000"/>
      </font>
      <fill>
        <patternFill>
          <fgColor theme="9" tint="0.59996337778862885"/>
          <bgColor theme="9" tint="0.59996337778862885"/>
        </patternFill>
      </fill>
    </dxf>
    <dxf>
      <font>
        <color rgb="FFC00000"/>
      </font>
      <fill>
        <patternFill>
          <fgColor theme="9" tint="0.59996337778862885"/>
          <bgColor theme="9" tint="0.59996337778862885"/>
        </patternFill>
      </fill>
    </dxf>
    <dxf>
      <font>
        <color rgb="FF9C0006"/>
      </font>
      <fill>
        <patternFill patternType="solid">
          <fgColor theme="9" tint="0.59996337778862885"/>
          <bgColor theme="9" tint="0.59996337778862885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theme="1"/>
          <bgColor theme="1"/>
        </patternFill>
      </fill>
    </dxf>
    <dxf>
      <font>
        <color rgb="FF9C0006"/>
      </font>
      <fill>
        <patternFill patternType="solid">
          <fgColor theme="9" tint="0.59996337778862885"/>
          <bgColor theme="9" tint="0.59996337778862885"/>
        </patternFill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</dxfs>
  <tableStyles count="0" defaultTableStyle="TableStyleMedium2" defaultPivotStyle="PivotStyleLight16"/>
  <colors>
    <mruColors>
      <color rgb="FFD9D9D9"/>
      <color rgb="FFFFE598"/>
      <color rgb="FFC5E0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197556</xdr:colOff>
      <xdr:row>1</xdr:row>
      <xdr:rowOff>-1</xdr:rowOff>
    </xdr:from>
    <xdr:to>
      <xdr:col>15</xdr:col>
      <xdr:colOff>479779</xdr:colOff>
      <xdr:row>21</xdr:row>
      <xdr:rowOff>366889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C2A42C8-58F8-1E48-E1AA-171F54F69F58}"/>
            </a:ext>
          </a:extLst>
        </xdr:cNvPr>
        <xdr:cNvSpPr txBox="1"/>
      </xdr:nvSpPr>
      <xdr:spPr>
        <a:xfrm>
          <a:off x="11909778" y="197555"/>
          <a:ext cx="3838223" cy="721077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4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【</a:t>
          </a:r>
          <a:r>
            <a:rPr lang="ja-JP" altLang="en-US" sz="14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チーム編成について</a:t>
          </a:r>
          <a:r>
            <a:rPr lang="en-US" altLang="ja-JP" sz="14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】</a:t>
          </a:r>
        </a:p>
        <a:p>
          <a:pPr rtl="0"/>
          <a:r>
            <a:rPr lang="ja-JP" altLang="ja-JP" sz="140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メンバー①〜</a:t>
          </a:r>
          <a:r>
            <a:rPr lang="en-US" altLang="ja-JP" sz="140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③</a:t>
          </a:r>
          <a:r>
            <a:rPr lang="ja-JP" altLang="ja-JP" sz="140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を含めた体制を提案してください。また、①〜</a:t>
          </a:r>
          <a:r>
            <a:rPr lang="en-US" altLang="ja-JP" sz="140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③</a:t>
          </a:r>
          <a:r>
            <a:rPr lang="ja-JP" altLang="ja-JP" sz="140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とは別に、チームの研究活動に参画する学内教員を追加編成することも可能です。</a:t>
          </a:r>
          <a:r>
            <a:rPr lang="ja-JP" altLang="ja-JP" sz="1400">
              <a:effectLst/>
              <a:latin typeface="MS PGothic" panose="020B0600070205080204" pitchFamily="34" charset="-128"/>
              <a:ea typeface="MS PGothic" panose="020B0600070205080204" pitchFamily="34" charset="-128"/>
            </a:rPr>
            <a:t> </a:t>
          </a:r>
          <a:endParaRPr lang="en-US" altLang="ja-JP" sz="1400">
            <a:effectLst/>
            <a:latin typeface="MS PGothic" panose="020B0600070205080204" pitchFamily="34" charset="-128"/>
            <a:ea typeface="MS PGothic" panose="020B0600070205080204" pitchFamily="34" charset="-128"/>
          </a:endParaRPr>
        </a:p>
        <a:p>
          <a:pPr rtl="0"/>
          <a:endParaRPr lang="en-US" altLang="ja-JP" sz="14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  <a:p>
          <a:pPr rtl="0"/>
          <a:r>
            <a:rPr lang="en-US" altLang="ja-JP" sz="14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①</a:t>
          </a:r>
          <a:r>
            <a:rPr lang="ja-JP" altLang="en-US" sz="14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チームリーダー　　　１名</a:t>
          </a:r>
          <a:endParaRPr lang="en-US" altLang="ja-JP" sz="14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</a:t>
          </a:r>
          <a:r>
            <a:rPr lang="ja-JP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本学常勤教員で、</a:t>
          </a:r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国際共同研究推進と</a:t>
          </a:r>
          <a:r>
            <a:rPr lang="en-US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ARC</a:t>
          </a:r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教員の研究活動高度化のための</a:t>
          </a:r>
          <a:r>
            <a:rPr lang="ja-JP" altLang="ja-JP" sz="14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チーム活動を総括</a:t>
          </a:r>
          <a:r>
            <a:rPr lang="ja-JP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。</a:t>
          </a:r>
          <a:endParaRPr lang="en-US" altLang="ja-JP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4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  <a:p>
          <a:pPr rtl="0"/>
          <a:r>
            <a:rPr lang="en-US" altLang="ja-JP" sz="14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②ARC</a:t>
          </a:r>
          <a:r>
            <a:rPr lang="ja-JP" altLang="en-US" sz="14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教員　　　３名</a:t>
          </a:r>
          <a:endParaRPr lang="en-US" altLang="ja-JP" sz="14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</a:t>
          </a:r>
          <a:r>
            <a:rPr lang="ja-JP" altLang="ja-JP" sz="14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博士後期課程修了後</a:t>
          </a:r>
          <a:r>
            <a:rPr lang="en-US" altLang="ja-JP" sz="14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20</a:t>
          </a:r>
          <a:r>
            <a:rPr lang="ja-JP" altLang="ja-JP" sz="14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年程度以内の本学常勤教員（任期付きを含む）</a:t>
          </a:r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で、自身の海外派遣と外国人研究者の招聘を交えて、チームの国際共同研究を推進する者。</a:t>
          </a:r>
        </a:p>
        <a:p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・各年度</a:t>
          </a:r>
          <a:r>
            <a:rPr lang="en-US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名が輪番でサバティカル支援を受け、チーム活動期間</a:t>
          </a:r>
          <a:r>
            <a:rPr lang="en-US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年間において</a:t>
          </a:r>
          <a:r>
            <a:rPr lang="en-US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名の海外派遣</a:t>
          </a:r>
          <a:r>
            <a:rPr lang="ja-JP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ヶ月〜</a:t>
          </a:r>
          <a:r>
            <a:rPr lang="en-US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年間</a:t>
          </a:r>
          <a:r>
            <a:rPr lang="ja-JP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）を</a:t>
          </a:r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実施。</a:t>
          </a:r>
          <a:endParaRPr lang="en-US" altLang="ja-JP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4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  <a:p>
          <a:pPr rtl="0"/>
          <a:r>
            <a:rPr lang="en-US" altLang="ja-JP" sz="14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③</a:t>
          </a:r>
          <a:r>
            <a:rPr lang="ja-JP" altLang="en-US" sz="14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外国人研究者　　　複数名</a:t>
          </a:r>
          <a:endParaRPr lang="en-US" altLang="ja-JP" sz="14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</a:t>
          </a:r>
          <a:r>
            <a:rPr lang="ja-JP" altLang="ja-JP" sz="14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卓越した研究成果及び注目度の高い論文執筆に資する</a:t>
          </a:r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ため、</a:t>
          </a:r>
          <a:r>
            <a:rPr lang="ja-JP" altLang="ja-JP" sz="14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世界的に著名な外国人研究者</a:t>
          </a:r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を</a:t>
          </a:r>
          <a:endParaRPr lang="en-US" altLang="ja-JP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名以上</a:t>
          </a:r>
          <a:r>
            <a:rPr lang="ja-JP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編成</a:t>
          </a:r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。</a:t>
          </a:r>
        </a:p>
        <a:p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・スーパー教授級の外国人研究者編成</a:t>
          </a:r>
          <a:r>
            <a:rPr lang="ja-JP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は必須ではなく推奨</a:t>
          </a:r>
          <a:endParaRPr lang="ja-JP" altLang="ja-JP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</a:t>
          </a:r>
          <a:r>
            <a:rPr lang="en-US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ARC</a:t>
          </a:r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教員の海外派遣先の研究者は編成必須</a:t>
          </a:r>
          <a:endParaRPr lang="en-US" altLang="ja-JP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</a:t>
          </a:r>
          <a:r>
            <a:rPr lang="ja-JP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派遣先以外で本学への招聘のみを予定する外国人研究者も編成</a:t>
          </a:r>
          <a:r>
            <a:rPr lang="ja-JP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対象</a:t>
          </a:r>
          <a:r>
            <a:rPr lang="ja-JP" altLang="ja-JP" sz="1400">
              <a:effectLst/>
            </a:rPr>
            <a:t> </a:t>
          </a:r>
          <a:endParaRPr lang="ja-JP" altLang="en-US" sz="1400" b="0">
            <a:effectLst/>
            <a:latin typeface="MS PGothic" panose="020B0600070205080204" pitchFamily="34" charset="-128"/>
            <a:ea typeface="MS PGothic" panose="020B0600070205080204" pitchFamily="34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235182</xdr:colOff>
      <xdr:row>0</xdr:row>
      <xdr:rowOff>88130</xdr:rowOff>
    </xdr:from>
    <xdr:to>
      <xdr:col>13</xdr:col>
      <xdr:colOff>31358</xdr:colOff>
      <xdr:row>7</xdr:row>
      <xdr:rowOff>94074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8654A6B-BB14-6440-8DF6-87A284353381}"/>
            </a:ext>
          </a:extLst>
        </xdr:cNvPr>
        <xdr:cNvSpPr txBox="1"/>
      </xdr:nvSpPr>
      <xdr:spPr>
        <a:xfrm>
          <a:off x="235182" y="88130"/>
          <a:ext cx="13468275" cy="132298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6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【ARC</a:t>
          </a:r>
          <a:r>
            <a:rPr lang="ja-JP" altLang="en-US" sz="16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　</a:t>
          </a:r>
          <a:r>
            <a:rPr lang="en-US" altLang="ja-JP" sz="16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Team】</a:t>
          </a:r>
          <a:r>
            <a:rPr lang="ja-JP" altLang="en-US" sz="16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　　</a:t>
          </a:r>
          <a:r>
            <a:rPr lang="en-US" altLang="ja-JP" sz="16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Research Activity Period</a:t>
          </a:r>
          <a:r>
            <a:rPr lang="ja-JP" altLang="en-US" sz="16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（</a:t>
          </a:r>
          <a:r>
            <a:rPr lang="ja-JP" altLang="ja-JP" sz="1600" b="0" i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活動期間</a:t>
          </a:r>
          <a:r>
            <a:rPr lang="ja-JP" altLang="en-US" sz="1600" b="0" i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）</a:t>
          </a:r>
          <a:r>
            <a:rPr lang="en-US" altLang="ja-JP" sz="16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: 3 years </a:t>
          </a:r>
          <a:r>
            <a:rPr lang="ja-JP" altLang="en-US" sz="16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（</a:t>
          </a:r>
          <a:r>
            <a:rPr lang="en-US" altLang="ja-JP" sz="16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3</a:t>
          </a:r>
          <a:r>
            <a:rPr lang="ja-JP" altLang="en-US" sz="16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年間）</a:t>
          </a:r>
          <a:endParaRPr lang="en-US" altLang="ja-JP" sz="16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600" b="0" i="0" u="none" strike="noStrike" baseline="0">
              <a:solidFill>
                <a:schemeClr val="dk1"/>
              </a:solidFill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  </a:t>
          </a:r>
          <a:r>
            <a:rPr lang="en-US" altLang="ja-JP" sz="1600" b="0" i="0" u="none" strike="noStrike" baseline="0">
              <a:solidFill>
                <a:schemeClr val="dk1"/>
              </a:solidFill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Foreign researcher </a:t>
          </a:r>
          <a:r>
            <a:rPr lang="ja-JP" altLang="en-US" sz="1600" b="0" i="0" u="none" strike="noStrike" baseline="0">
              <a:solidFill>
                <a:schemeClr val="dk1"/>
              </a:solidFill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 </a:t>
          </a:r>
          <a:r>
            <a:rPr lang="en-US" altLang="ja-JP" sz="1600" b="0" i="0" u="none" strike="noStrike" baseline="0">
              <a:solidFill>
                <a:schemeClr val="dk1"/>
              </a:solidFill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Labor cost</a:t>
          </a:r>
          <a:r>
            <a:rPr lang="ja-JP" altLang="en-US" sz="1600" b="0" i="0" u="none" strike="noStrike" baseline="0">
              <a:solidFill>
                <a:schemeClr val="dk1"/>
              </a:solidFill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・</a:t>
          </a:r>
          <a:r>
            <a:rPr lang="en-US" altLang="ja-JP" sz="1600" b="0" i="0" u="none" strike="noStrike" baseline="0">
              <a:solidFill>
                <a:schemeClr val="dk1"/>
              </a:solidFill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Airfare</a:t>
          </a:r>
          <a:r>
            <a:rPr lang="ja-JP" altLang="en-US" sz="1600" b="0" i="0" u="none" strike="noStrike" baseline="0">
              <a:solidFill>
                <a:schemeClr val="dk1"/>
              </a:solidFill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・</a:t>
          </a:r>
          <a:r>
            <a:rPr lang="en-US" altLang="ja-JP" sz="1600" b="0" i="0" u="none" strike="noStrike" baseline="0">
              <a:solidFill>
                <a:schemeClr val="dk1"/>
              </a:solidFill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Accommodation fee [total amount] :  JPY 5,000,000 Upper limit/year,  </a:t>
          </a:r>
          <a:r>
            <a:rPr lang="en-US" altLang="ja-JP" sz="1600" b="0" i="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Team research expenses : JPY 2,000,000/year</a:t>
          </a:r>
          <a:endParaRPr lang="en-US" altLang="ja-JP" sz="1600" b="0" i="0" u="none" strike="noStrike" baseline="0">
            <a:solidFill>
              <a:schemeClr val="dk1"/>
            </a:solidFill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  <a:p>
          <a:pPr rtl="0" fontAlgn="t"/>
          <a:r>
            <a:rPr lang="ja-JP" altLang="en-US" sz="16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  外国人研究者人件費・赴任旅費・滞在費（合計）　各年度 </a:t>
          </a:r>
          <a:r>
            <a:rPr lang="en-US" altLang="ja-JP" sz="16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5,000</a:t>
          </a:r>
          <a:r>
            <a:rPr lang="ja-JP" altLang="en-US" sz="16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千円 （上限）、</a:t>
          </a:r>
          <a:r>
            <a:rPr lang="ja-JP" altLang="ja-JP" sz="1600" b="0" i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チーム研究基盤経費　</a:t>
          </a:r>
          <a:r>
            <a:rPr lang="ja-JP" altLang="en-US" sz="1600" b="0" i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各年度</a:t>
          </a:r>
          <a:r>
            <a:rPr lang="en-US" altLang="ja-JP" sz="1600" b="0" i="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2,000</a:t>
          </a:r>
          <a:r>
            <a:rPr lang="ja-JP" altLang="ja-JP" sz="1600" b="0" i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千円</a:t>
          </a:r>
          <a:endParaRPr lang="en-US" altLang="ja-JP" sz="11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E1002"/>
  <sheetViews>
    <sheetView tabSelected="1" view="pageBreakPreview" zoomScaleNormal="100" zoomScaleSheetLayoutView="100" workbookViewId="0">
      <selection activeCell="E12" sqref="E12"/>
    </sheetView>
  </sheetViews>
  <sheetFormatPr defaultColWidth="11.125" defaultRowHeight="15" customHeight="1" x14ac:dyDescent="0.25"/>
  <cols>
    <col min="1" max="1" width="8.375" style="1" customWidth="1"/>
    <col min="2" max="2" width="30.875" style="1" customWidth="1"/>
    <col min="3" max="4" width="17.875" style="1" customWidth="1"/>
    <col min="5" max="5" width="35.875" style="1" customWidth="1"/>
    <col min="6" max="26" width="8.375" style="1" customWidth="1"/>
    <col min="27" max="16384" width="11.125" style="1"/>
  </cols>
  <sheetData>
    <row r="1" spans="2:5" ht="14.25" x14ac:dyDescent="0.25"/>
    <row r="2" spans="2:5" ht="14.25" x14ac:dyDescent="0.25">
      <c r="B2" s="1" t="s">
        <v>141</v>
      </c>
    </row>
    <row r="3" spans="2:5" ht="14.25" x14ac:dyDescent="0.25">
      <c r="B3" s="11" t="s">
        <v>143</v>
      </c>
    </row>
    <row r="4" spans="2:5" ht="14.25" x14ac:dyDescent="0.25"/>
    <row r="5" spans="2:5" ht="14.25" x14ac:dyDescent="0.25">
      <c r="B5" s="1" t="s">
        <v>0</v>
      </c>
    </row>
    <row r="6" spans="2:5" ht="14.25" x14ac:dyDescent="0.25">
      <c r="B6" s="75" t="s">
        <v>1</v>
      </c>
      <c r="C6" s="76"/>
      <c r="D6" s="76"/>
      <c r="E6" s="76"/>
    </row>
    <row r="7" spans="2:5" ht="14.25" x14ac:dyDescent="0.25">
      <c r="B7" s="8" t="s">
        <v>2</v>
      </c>
      <c r="C7" s="5"/>
    </row>
    <row r="8" spans="2:5" ht="14.25" x14ac:dyDescent="0.25">
      <c r="B8" s="7" t="s">
        <v>3</v>
      </c>
      <c r="C8" s="5"/>
    </row>
    <row r="9" spans="2:5" ht="14.25" x14ac:dyDescent="0.25">
      <c r="B9" s="6" t="s">
        <v>4</v>
      </c>
      <c r="C9" s="5"/>
    </row>
    <row r="10" spans="2:5" ht="14.25" x14ac:dyDescent="0.25">
      <c r="B10" s="75"/>
      <c r="C10" s="76"/>
      <c r="D10" s="76"/>
      <c r="E10" s="76"/>
    </row>
    <row r="11" spans="2:5" ht="14.25" x14ac:dyDescent="0.25">
      <c r="B11" s="75" t="s">
        <v>5</v>
      </c>
      <c r="C11" s="76"/>
      <c r="D11" s="76"/>
      <c r="E11" s="76"/>
    </row>
    <row r="12" spans="2:5" ht="14.25" x14ac:dyDescent="0.25"/>
    <row r="13" spans="2:5" ht="14.25" x14ac:dyDescent="0.25">
      <c r="B13" s="1" t="s">
        <v>6</v>
      </c>
    </row>
    <row r="14" spans="2:5" ht="14.25" x14ac:dyDescent="0.25">
      <c r="B14" s="75"/>
      <c r="C14" s="76"/>
      <c r="D14" s="76"/>
      <c r="E14" s="76"/>
    </row>
    <row r="15" spans="2:5" ht="14.25" x14ac:dyDescent="0.25">
      <c r="B15" s="63"/>
      <c r="C15" s="77" t="s">
        <v>7</v>
      </c>
      <c r="D15" s="78"/>
      <c r="E15" s="63" t="s">
        <v>8</v>
      </c>
    </row>
    <row r="16" spans="2:5" ht="90" customHeight="1" x14ac:dyDescent="0.25">
      <c r="B16" s="4" t="s">
        <v>9</v>
      </c>
      <c r="C16" s="79" t="s">
        <v>10</v>
      </c>
      <c r="D16" s="80"/>
      <c r="E16" s="3"/>
    </row>
    <row r="17" spans="2:5" ht="44.1" customHeight="1" x14ac:dyDescent="0.25">
      <c r="B17" s="4" t="s">
        <v>139</v>
      </c>
      <c r="C17" s="79" t="s">
        <v>11</v>
      </c>
      <c r="D17" s="78"/>
      <c r="E17" s="64"/>
    </row>
    <row r="18" spans="2:5" ht="59.1" customHeight="1" x14ac:dyDescent="0.25">
      <c r="B18" s="4" t="s">
        <v>12</v>
      </c>
      <c r="C18" s="81" t="s">
        <v>13</v>
      </c>
      <c r="D18" s="82"/>
      <c r="E18" s="10" t="s">
        <v>14</v>
      </c>
    </row>
    <row r="19" spans="2:5" ht="59.1" customHeight="1" x14ac:dyDescent="0.25">
      <c r="B19" s="4" t="s">
        <v>140</v>
      </c>
      <c r="C19" s="81" t="s">
        <v>135</v>
      </c>
      <c r="D19" s="82"/>
      <c r="E19" s="10"/>
    </row>
    <row r="20" spans="2:5" ht="57" customHeight="1" x14ac:dyDescent="0.25">
      <c r="B20" s="4" t="s">
        <v>15</v>
      </c>
      <c r="C20" s="81" t="s">
        <v>16</v>
      </c>
      <c r="D20" s="82"/>
      <c r="E20" s="10" t="s">
        <v>17</v>
      </c>
    </row>
    <row r="21" spans="2:5" ht="14.25" x14ac:dyDescent="0.25"/>
    <row r="22" spans="2:5" ht="14.25" x14ac:dyDescent="0.25"/>
    <row r="23" spans="2:5" ht="15.75" customHeight="1" x14ac:dyDescent="0.25">
      <c r="B23" s="1" t="s">
        <v>18</v>
      </c>
    </row>
    <row r="24" spans="2:5" ht="15.75" customHeight="1" x14ac:dyDescent="0.25">
      <c r="B24" s="9" t="s">
        <v>142</v>
      </c>
    </row>
    <row r="25" spans="2:5" ht="15.75" customHeight="1" x14ac:dyDescent="0.25">
      <c r="B25" s="9" t="s">
        <v>19</v>
      </c>
    </row>
    <row r="26" spans="2:5" ht="15.75" customHeight="1" x14ac:dyDescent="0.25">
      <c r="B26" s="9" t="s">
        <v>20</v>
      </c>
    </row>
    <row r="27" spans="2:5" ht="15.75" customHeight="1" x14ac:dyDescent="0.25">
      <c r="B27" s="9"/>
    </row>
    <row r="28" spans="2:5" ht="15.75" customHeight="1" x14ac:dyDescent="0.25">
      <c r="B28" s="9"/>
    </row>
    <row r="29" spans="2:5" ht="15.75" customHeight="1" x14ac:dyDescent="0.25">
      <c r="B29" s="9"/>
    </row>
    <row r="30" spans="2:5" ht="15.75" customHeight="1" x14ac:dyDescent="0.25">
      <c r="B30" s="9"/>
    </row>
    <row r="31" spans="2:5" ht="15.75" customHeight="1" x14ac:dyDescent="0.25">
      <c r="B31" s="2"/>
    </row>
    <row r="32" spans="2:5" ht="15.75" customHeight="1" x14ac:dyDescent="0.25">
      <c r="B32" s="2"/>
    </row>
    <row r="33" spans="2:2" ht="15.75" customHeight="1" x14ac:dyDescent="0.25">
      <c r="B33" s="2"/>
    </row>
    <row r="34" spans="2:2" ht="15.75" customHeight="1" x14ac:dyDescent="0.25">
      <c r="B34" s="2"/>
    </row>
    <row r="35" spans="2:2" ht="15.75" customHeight="1" x14ac:dyDescent="0.25">
      <c r="B35" s="2"/>
    </row>
    <row r="36" spans="2:2" ht="15.75" customHeight="1" x14ac:dyDescent="0.25"/>
    <row r="37" spans="2:2" ht="15.75" customHeight="1" x14ac:dyDescent="0.25"/>
    <row r="38" spans="2:2" ht="15.75" customHeight="1" x14ac:dyDescent="0.25"/>
    <row r="39" spans="2:2" ht="15.75" customHeight="1" x14ac:dyDescent="0.25"/>
    <row r="40" spans="2:2" ht="15.75" customHeight="1" x14ac:dyDescent="0.25"/>
    <row r="41" spans="2:2" ht="15.75" customHeight="1" x14ac:dyDescent="0.25"/>
    <row r="42" spans="2:2" ht="15.75" customHeight="1" x14ac:dyDescent="0.25"/>
    <row r="43" spans="2:2" ht="15.75" customHeight="1" x14ac:dyDescent="0.25"/>
    <row r="44" spans="2:2" ht="15.75" customHeight="1" x14ac:dyDescent="0.25"/>
    <row r="45" spans="2:2" ht="15.75" customHeight="1" x14ac:dyDescent="0.25"/>
    <row r="46" spans="2:2" ht="15.75" customHeight="1" x14ac:dyDescent="0.25"/>
    <row r="47" spans="2:2" ht="15.75" customHeight="1" x14ac:dyDescent="0.25"/>
    <row r="48" spans="2:2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</sheetData>
  <sheetProtection algorithmName="SHA-512" hashValue="LeIxZbWT0WTY9tUPEg3V0hmbch9SwOsPfe4dlwzHjQKh9nt44JmdHYNW1NTinteyjJO8xgqMYqE6v5Ds3KUlIQ==" saltValue="oomubtIFDoUyMB+D5BL41w==" spinCount="100000" sheet="1" objects="1" scenarios="1"/>
  <mergeCells count="10">
    <mergeCell ref="C16:D16"/>
    <mergeCell ref="C17:D17"/>
    <mergeCell ref="C18:D18"/>
    <mergeCell ref="C20:D20"/>
    <mergeCell ref="C19:D19"/>
    <mergeCell ref="B6:E6"/>
    <mergeCell ref="B10:E10"/>
    <mergeCell ref="B11:E11"/>
    <mergeCell ref="B14:E14"/>
    <mergeCell ref="C15:D15"/>
  </mergeCells>
  <phoneticPr fontId="3"/>
  <pageMargins left="0.7" right="0.7" top="0.75" bottom="0.75" header="0" footer="0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1004"/>
  <sheetViews>
    <sheetView view="pageBreakPreview" zoomScale="85" zoomScaleNormal="100" zoomScaleSheetLayoutView="85" workbookViewId="0">
      <selection activeCell="B2" sqref="B2"/>
    </sheetView>
  </sheetViews>
  <sheetFormatPr defaultColWidth="11.125" defaultRowHeight="15" customHeight="1" x14ac:dyDescent="0.25"/>
  <cols>
    <col min="1" max="1" width="8.375" style="1" customWidth="1"/>
    <col min="2" max="2" width="34.375" style="1" customWidth="1"/>
    <col min="3" max="3" width="21.125" style="1" customWidth="1"/>
    <col min="4" max="8" width="18.625" style="1" customWidth="1"/>
    <col min="9" max="26" width="8.375" style="1" customWidth="1"/>
    <col min="27" max="16384" width="11.125" style="1"/>
  </cols>
  <sheetData>
    <row r="1" spans="2:7" ht="19.5" customHeight="1" x14ac:dyDescent="0.25"/>
    <row r="2" spans="2:7" ht="19.5" customHeight="1" x14ac:dyDescent="0.25">
      <c r="B2" s="1" t="s">
        <v>21</v>
      </c>
      <c r="C2" s="1" t="s">
        <v>22</v>
      </c>
      <c r="D2" s="1" t="s">
        <v>23</v>
      </c>
      <c r="E2" s="1" t="s">
        <v>24</v>
      </c>
      <c r="F2" s="1" t="s">
        <v>25</v>
      </c>
      <c r="G2" s="1" t="s">
        <v>26</v>
      </c>
    </row>
    <row r="3" spans="2:7" ht="19.5" customHeight="1" x14ac:dyDescent="0.25">
      <c r="B3" s="59" t="s">
        <v>27</v>
      </c>
      <c r="C3" s="58" t="s">
        <v>28</v>
      </c>
      <c r="D3" s="57" t="s">
        <v>29</v>
      </c>
      <c r="E3" s="1" t="s">
        <v>30</v>
      </c>
      <c r="F3" s="1" t="s">
        <v>31</v>
      </c>
      <c r="G3" s="1" t="s">
        <v>28</v>
      </c>
    </row>
    <row r="4" spans="2:7" ht="19.5" customHeight="1" x14ac:dyDescent="0.25">
      <c r="B4" s="1" t="s">
        <v>32</v>
      </c>
      <c r="C4" s="1" t="s">
        <v>33</v>
      </c>
      <c r="D4" s="1" t="s">
        <v>34</v>
      </c>
      <c r="E4" s="1" t="s">
        <v>35</v>
      </c>
      <c r="F4" s="1" t="s">
        <v>36</v>
      </c>
      <c r="G4" s="1" t="s">
        <v>37</v>
      </c>
    </row>
    <row r="5" spans="2:7" ht="19.5" customHeight="1" x14ac:dyDescent="0.25">
      <c r="B5" s="1" t="s">
        <v>38</v>
      </c>
      <c r="C5" s="1" t="s">
        <v>39</v>
      </c>
      <c r="D5" s="1" t="s">
        <v>40</v>
      </c>
      <c r="E5" s="1" t="s">
        <v>41</v>
      </c>
      <c r="F5" s="1" t="s">
        <v>42</v>
      </c>
      <c r="G5" s="1" t="s">
        <v>43</v>
      </c>
    </row>
    <row r="6" spans="2:7" ht="19.5" customHeight="1" x14ac:dyDescent="0.25">
      <c r="B6" s="1" t="s">
        <v>44</v>
      </c>
      <c r="C6" s="1" t="s">
        <v>45</v>
      </c>
      <c r="D6" s="1" t="s">
        <v>46</v>
      </c>
      <c r="E6" s="1" t="s">
        <v>47</v>
      </c>
    </row>
    <row r="7" spans="2:7" ht="19.5" customHeight="1" x14ac:dyDescent="0.25">
      <c r="E7" s="1" t="s">
        <v>48</v>
      </c>
    </row>
    <row r="8" spans="2:7" ht="19.5" customHeight="1" x14ac:dyDescent="0.25"/>
    <row r="9" spans="2:7" ht="19.5" customHeight="1" x14ac:dyDescent="0.25">
      <c r="B9" s="1" t="s">
        <v>49</v>
      </c>
    </row>
    <row r="10" spans="2:7" ht="19.5" customHeight="1" x14ac:dyDescent="0.25">
      <c r="B10" s="1" t="s">
        <v>33</v>
      </c>
      <c r="C10" s="1" t="s">
        <v>34</v>
      </c>
      <c r="D10" s="1">
        <v>1250000</v>
      </c>
    </row>
    <row r="11" spans="2:7" ht="19.5" customHeight="1" x14ac:dyDescent="0.25">
      <c r="B11" s="1" t="s">
        <v>39</v>
      </c>
      <c r="C11" s="1" t="s">
        <v>34</v>
      </c>
      <c r="D11" s="1">
        <v>1000000</v>
      </c>
    </row>
    <row r="12" spans="2:7" ht="19.5" customHeight="1" x14ac:dyDescent="0.25">
      <c r="B12" s="1" t="s">
        <v>45</v>
      </c>
      <c r="C12" s="1" t="s">
        <v>34</v>
      </c>
      <c r="D12" s="1">
        <v>750000</v>
      </c>
    </row>
    <row r="13" spans="2:7" ht="19.5" customHeight="1" x14ac:dyDescent="0.25">
      <c r="B13" s="1" t="s">
        <v>33</v>
      </c>
      <c r="C13" s="1" t="s">
        <v>40</v>
      </c>
      <c r="D13" s="1">
        <v>900000</v>
      </c>
    </row>
    <row r="14" spans="2:7" ht="19.5" customHeight="1" x14ac:dyDescent="0.25">
      <c r="B14" s="1" t="s">
        <v>39</v>
      </c>
      <c r="C14" s="1" t="s">
        <v>40</v>
      </c>
      <c r="D14" s="1">
        <v>700000</v>
      </c>
    </row>
    <row r="15" spans="2:7" ht="19.5" customHeight="1" x14ac:dyDescent="0.25">
      <c r="B15" s="1" t="s">
        <v>45</v>
      </c>
      <c r="C15" s="1" t="s">
        <v>40</v>
      </c>
      <c r="D15" s="1">
        <v>500000</v>
      </c>
    </row>
    <row r="16" spans="2:7" ht="19.5" customHeight="1" x14ac:dyDescent="0.25">
      <c r="B16" s="1" t="s">
        <v>33</v>
      </c>
      <c r="C16" s="1" t="s">
        <v>46</v>
      </c>
      <c r="D16" s="1">
        <v>0</v>
      </c>
    </row>
    <row r="17" spans="2:4" ht="19.5" customHeight="1" x14ac:dyDescent="0.25">
      <c r="B17" s="1" t="s">
        <v>39</v>
      </c>
      <c r="C17" s="1" t="s">
        <v>46</v>
      </c>
      <c r="D17" s="1">
        <v>0</v>
      </c>
    </row>
    <row r="18" spans="2:4" ht="19.5" customHeight="1" x14ac:dyDescent="0.25">
      <c r="B18" s="1" t="s">
        <v>45</v>
      </c>
      <c r="C18" s="1" t="s">
        <v>46</v>
      </c>
      <c r="D18" s="1">
        <v>0</v>
      </c>
    </row>
    <row r="19" spans="2:4" ht="19.5" customHeight="1" x14ac:dyDescent="0.25"/>
    <row r="20" spans="2:4" ht="19.5" customHeight="1" x14ac:dyDescent="0.25">
      <c r="B20" s="1" t="s">
        <v>24</v>
      </c>
    </row>
    <row r="21" spans="2:4" ht="19.5" customHeight="1" x14ac:dyDescent="0.25">
      <c r="B21" s="1" t="s">
        <v>35</v>
      </c>
      <c r="C21" s="1">
        <v>0</v>
      </c>
    </row>
    <row r="22" spans="2:4" ht="19.5" customHeight="1" x14ac:dyDescent="0.25">
      <c r="B22" s="1" t="s">
        <v>41</v>
      </c>
      <c r="C22" s="1">
        <v>18000</v>
      </c>
    </row>
    <row r="23" spans="2:4" ht="19.5" customHeight="1" x14ac:dyDescent="0.25">
      <c r="B23" s="1" t="s">
        <v>47</v>
      </c>
      <c r="C23" s="1">
        <v>0</v>
      </c>
    </row>
    <row r="24" spans="2:4" ht="19.5" customHeight="1" x14ac:dyDescent="0.25">
      <c r="B24" s="1" t="s">
        <v>48</v>
      </c>
      <c r="C24" s="1">
        <v>18000</v>
      </c>
    </row>
    <row r="25" spans="2:4" ht="19.5" customHeight="1" x14ac:dyDescent="0.25"/>
    <row r="26" spans="2:4" ht="19.5" customHeight="1" x14ac:dyDescent="0.25"/>
    <row r="27" spans="2:4" ht="19.5" customHeight="1" x14ac:dyDescent="0.25"/>
    <row r="28" spans="2:4" ht="19.5" customHeight="1" x14ac:dyDescent="0.25"/>
    <row r="29" spans="2:4" ht="19.5" customHeight="1" x14ac:dyDescent="0.25"/>
    <row r="30" spans="2:4" ht="19.5" customHeight="1" x14ac:dyDescent="0.25"/>
    <row r="31" spans="2:4" ht="19.5" customHeight="1" x14ac:dyDescent="0.25"/>
    <row r="32" spans="2:4" ht="19.5" customHeight="1" x14ac:dyDescent="0.25"/>
    <row r="33" ht="19.5" customHeight="1" x14ac:dyDescent="0.25"/>
    <row r="34" ht="19.5" customHeight="1" x14ac:dyDescent="0.25"/>
    <row r="35" ht="19.5" customHeight="1" x14ac:dyDescent="0.25"/>
    <row r="36" ht="19.5" customHeight="1" x14ac:dyDescent="0.25"/>
    <row r="37" ht="19.5" customHeight="1" x14ac:dyDescent="0.25"/>
    <row r="38" ht="19.5" customHeight="1" x14ac:dyDescent="0.25"/>
    <row r="39" ht="19.5" customHeight="1" x14ac:dyDescent="0.25"/>
    <row r="40" ht="19.5" customHeight="1" x14ac:dyDescent="0.25"/>
    <row r="41" ht="19.5" customHeight="1" x14ac:dyDescent="0.25"/>
    <row r="42" ht="19.5" customHeight="1" x14ac:dyDescent="0.25"/>
    <row r="43" ht="19.5" customHeight="1" x14ac:dyDescent="0.25"/>
    <row r="44" ht="19.5" customHeight="1" x14ac:dyDescent="0.25"/>
    <row r="45" ht="19.5" customHeight="1" x14ac:dyDescent="0.25"/>
    <row r="46" ht="19.5" customHeight="1" x14ac:dyDescent="0.25"/>
    <row r="47" ht="19.5" customHeight="1" x14ac:dyDescent="0.25"/>
    <row r="48" ht="19.5" customHeight="1" x14ac:dyDescent="0.25"/>
    <row r="49" ht="19.5" customHeight="1" x14ac:dyDescent="0.25"/>
    <row r="50" ht="19.5" customHeight="1" x14ac:dyDescent="0.25"/>
    <row r="51" ht="19.5" customHeight="1" x14ac:dyDescent="0.25"/>
    <row r="52" ht="19.5" customHeight="1" x14ac:dyDescent="0.25"/>
    <row r="53" ht="19.5" customHeight="1" x14ac:dyDescent="0.25"/>
    <row r="54" ht="19.5" customHeight="1" x14ac:dyDescent="0.25"/>
    <row r="55" ht="19.5" customHeight="1" x14ac:dyDescent="0.25"/>
    <row r="56" ht="19.5" customHeight="1" x14ac:dyDescent="0.25"/>
    <row r="57" ht="19.5" customHeight="1" x14ac:dyDescent="0.25"/>
    <row r="58" ht="19.5" customHeight="1" x14ac:dyDescent="0.25"/>
    <row r="59" ht="19.5" customHeight="1" x14ac:dyDescent="0.25"/>
    <row r="60" ht="19.5" customHeight="1" x14ac:dyDescent="0.25"/>
    <row r="61" ht="19.5" customHeight="1" x14ac:dyDescent="0.25"/>
    <row r="62" ht="19.5" customHeight="1" x14ac:dyDescent="0.25"/>
    <row r="63" ht="19.5" customHeight="1" x14ac:dyDescent="0.25"/>
    <row r="64" ht="19.5" customHeight="1" x14ac:dyDescent="0.25"/>
    <row r="65" ht="19.5" customHeight="1" x14ac:dyDescent="0.25"/>
    <row r="66" ht="19.5" customHeight="1" x14ac:dyDescent="0.25"/>
    <row r="67" ht="19.5" customHeight="1" x14ac:dyDescent="0.25"/>
    <row r="68" ht="19.5" customHeight="1" x14ac:dyDescent="0.25"/>
    <row r="69" ht="19.5" customHeight="1" x14ac:dyDescent="0.25"/>
    <row r="70" ht="19.5" customHeight="1" x14ac:dyDescent="0.25"/>
    <row r="71" ht="19.5" customHeight="1" x14ac:dyDescent="0.25"/>
    <row r="72" ht="19.5" customHeight="1" x14ac:dyDescent="0.25"/>
    <row r="73" ht="19.5" customHeight="1" x14ac:dyDescent="0.25"/>
    <row r="74" ht="19.5" customHeight="1" x14ac:dyDescent="0.25"/>
    <row r="75" ht="19.5" customHeight="1" x14ac:dyDescent="0.25"/>
    <row r="76" ht="19.5" customHeight="1" x14ac:dyDescent="0.25"/>
    <row r="77" ht="19.5" customHeight="1" x14ac:dyDescent="0.25"/>
    <row r="78" ht="19.5" customHeight="1" x14ac:dyDescent="0.25"/>
    <row r="79" ht="19.5" customHeight="1" x14ac:dyDescent="0.25"/>
    <row r="80" ht="19.5" customHeight="1" x14ac:dyDescent="0.25"/>
    <row r="81" ht="19.5" customHeight="1" x14ac:dyDescent="0.25"/>
    <row r="82" ht="19.5" customHeight="1" x14ac:dyDescent="0.25"/>
    <row r="83" ht="19.5" customHeight="1" x14ac:dyDescent="0.25"/>
    <row r="84" ht="19.5" customHeight="1" x14ac:dyDescent="0.25"/>
    <row r="85" ht="19.5" customHeight="1" x14ac:dyDescent="0.25"/>
    <row r="86" ht="19.5" customHeight="1" x14ac:dyDescent="0.25"/>
    <row r="87" ht="19.5" customHeight="1" x14ac:dyDescent="0.25"/>
    <row r="88" ht="19.5" customHeight="1" x14ac:dyDescent="0.25"/>
    <row r="89" ht="19.5" customHeight="1" x14ac:dyDescent="0.25"/>
    <row r="90" ht="19.5" customHeight="1" x14ac:dyDescent="0.25"/>
    <row r="91" ht="19.5" customHeight="1" x14ac:dyDescent="0.25"/>
    <row r="92" ht="19.5" customHeight="1" x14ac:dyDescent="0.25"/>
    <row r="93" ht="19.5" customHeight="1" x14ac:dyDescent="0.25"/>
    <row r="94" ht="19.5" customHeight="1" x14ac:dyDescent="0.25"/>
    <row r="95" ht="19.5" customHeight="1" x14ac:dyDescent="0.25"/>
    <row r="96" ht="19.5" customHeight="1" x14ac:dyDescent="0.25"/>
    <row r="97" ht="19.5" customHeight="1" x14ac:dyDescent="0.25"/>
    <row r="98" ht="19.5" customHeight="1" x14ac:dyDescent="0.25"/>
    <row r="99" ht="19.5" customHeight="1" x14ac:dyDescent="0.25"/>
    <row r="100" ht="19.5" customHeight="1" x14ac:dyDescent="0.25"/>
    <row r="101" ht="19.5" customHeight="1" x14ac:dyDescent="0.25"/>
    <row r="102" ht="19.5" customHeight="1" x14ac:dyDescent="0.25"/>
    <row r="103" ht="19.5" customHeight="1" x14ac:dyDescent="0.25"/>
    <row r="104" ht="19.5" customHeight="1" x14ac:dyDescent="0.25"/>
    <row r="105" ht="19.5" customHeight="1" x14ac:dyDescent="0.25"/>
    <row r="106" ht="19.5" customHeight="1" x14ac:dyDescent="0.25"/>
    <row r="107" ht="19.5" customHeight="1" x14ac:dyDescent="0.25"/>
    <row r="108" ht="19.5" customHeight="1" x14ac:dyDescent="0.25"/>
    <row r="109" ht="19.5" customHeight="1" x14ac:dyDescent="0.25"/>
    <row r="110" ht="19.5" customHeight="1" x14ac:dyDescent="0.25"/>
    <row r="111" ht="19.5" customHeight="1" x14ac:dyDescent="0.25"/>
    <row r="112" ht="19.5" customHeight="1" x14ac:dyDescent="0.25"/>
    <row r="113" ht="19.5" customHeight="1" x14ac:dyDescent="0.25"/>
    <row r="114" ht="19.5" customHeight="1" x14ac:dyDescent="0.25"/>
    <row r="115" ht="19.5" customHeight="1" x14ac:dyDescent="0.25"/>
    <row r="116" ht="19.5" customHeight="1" x14ac:dyDescent="0.25"/>
    <row r="117" ht="19.5" customHeight="1" x14ac:dyDescent="0.25"/>
    <row r="118" ht="19.5" customHeight="1" x14ac:dyDescent="0.25"/>
    <row r="119" ht="19.5" customHeight="1" x14ac:dyDescent="0.25"/>
    <row r="120" ht="19.5" customHeight="1" x14ac:dyDescent="0.25"/>
    <row r="121" ht="19.5" customHeight="1" x14ac:dyDescent="0.25"/>
    <row r="122" ht="19.5" customHeight="1" x14ac:dyDescent="0.25"/>
    <row r="123" ht="19.5" customHeight="1" x14ac:dyDescent="0.25"/>
    <row r="124" ht="19.5" customHeight="1" x14ac:dyDescent="0.25"/>
    <row r="125" ht="19.5" customHeight="1" x14ac:dyDescent="0.25"/>
    <row r="126" ht="19.5" customHeight="1" x14ac:dyDescent="0.25"/>
    <row r="127" ht="19.5" customHeight="1" x14ac:dyDescent="0.25"/>
    <row r="128" ht="19.5" customHeight="1" x14ac:dyDescent="0.25"/>
    <row r="129" ht="19.5" customHeight="1" x14ac:dyDescent="0.25"/>
    <row r="130" ht="19.5" customHeight="1" x14ac:dyDescent="0.25"/>
    <row r="131" ht="19.5" customHeight="1" x14ac:dyDescent="0.25"/>
    <row r="132" ht="19.5" customHeight="1" x14ac:dyDescent="0.25"/>
    <row r="133" ht="19.5" customHeight="1" x14ac:dyDescent="0.25"/>
    <row r="134" ht="19.5" customHeight="1" x14ac:dyDescent="0.25"/>
    <row r="135" ht="19.5" customHeight="1" x14ac:dyDescent="0.25"/>
    <row r="136" ht="19.5" customHeight="1" x14ac:dyDescent="0.25"/>
    <row r="137" ht="19.5" customHeight="1" x14ac:dyDescent="0.25"/>
    <row r="138" ht="19.5" customHeight="1" x14ac:dyDescent="0.25"/>
    <row r="139" ht="19.5" customHeight="1" x14ac:dyDescent="0.25"/>
    <row r="140" ht="19.5" customHeight="1" x14ac:dyDescent="0.25"/>
    <row r="141" ht="19.5" customHeight="1" x14ac:dyDescent="0.25"/>
    <row r="142" ht="19.5" customHeight="1" x14ac:dyDescent="0.25"/>
    <row r="143" ht="19.5" customHeight="1" x14ac:dyDescent="0.25"/>
    <row r="144" ht="19.5" customHeight="1" x14ac:dyDescent="0.25"/>
    <row r="145" ht="19.5" customHeight="1" x14ac:dyDescent="0.25"/>
    <row r="146" ht="19.5" customHeight="1" x14ac:dyDescent="0.25"/>
    <row r="147" ht="19.5" customHeight="1" x14ac:dyDescent="0.25"/>
    <row r="148" ht="19.5" customHeight="1" x14ac:dyDescent="0.25"/>
    <row r="149" ht="19.5" customHeight="1" x14ac:dyDescent="0.25"/>
    <row r="150" ht="19.5" customHeight="1" x14ac:dyDescent="0.25"/>
    <row r="151" ht="19.5" customHeight="1" x14ac:dyDescent="0.25"/>
    <row r="152" ht="19.5" customHeight="1" x14ac:dyDescent="0.25"/>
    <row r="153" ht="19.5" customHeight="1" x14ac:dyDescent="0.25"/>
    <row r="154" ht="19.5" customHeight="1" x14ac:dyDescent="0.25"/>
    <row r="155" ht="19.5" customHeight="1" x14ac:dyDescent="0.25"/>
    <row r="156" ht="19.5" customHeight="1" x14ac:dyDescent="0.25"/>
    <row r="157" ht="19.5" customHeight="1" x14ac:dyDescent="0.25"/>
    <row r="158" ht="19.5" customHeight="1" x14ac:dyDescent="0.25"/>
    <row r="159" ht="19.5" customHeight="1" x14ac:dyDescent="0.25"/>
    <row r="160" ht="19.5" customHeight="1" x14ac:dyDescent="0.25"/>
    <row r="161" ht="19.5" customHeight="1" x14ac:dyDescent="0.25"/>
    <row r="162" ht="19.5" customHeight="1" x14ac:dyDescent="0.25"/>
    <row r="163" ht="19.5" customHeight="1" x14ac:dyDescent="0.25"/>
    <row r="164" ht="19.5" customHeight="1" x14ac:dyDescent="0.25"/>
    <row r="165" ht="19.5" customHeight="1" x14ac:dyDescent="0.25"/>
    <row r="166" ht="19.5" customHeight="1" x14ac:dyDescent="0.25"/>
    <row r="167" ht="19.5" customHeight="1" x14ac:dyDescent="0.25"/>
    <row r="168" ht="19.5" customHeight="1" x14ac:dyDescent="0.25"/>
    <row r="169" ht="19.5" customHeight="1" x14ac:dyDescent="0.25"/>
    <row r="170" ht="19.5" customHeight="1" x14ac:dyDescent="0.25"/>
    <row r="171" ht="19.5" customHeight="1" x14ac:dyDescent="0.25"/>
    <row r="172" ht="19.5" customHeight="1" x14ac:dyDescent="0.25"/>
    <row r="173" ht="19.5" customHeight="1" x14ac:dyDescent="0.25"/>
    <row r="174" ht="19.5" customHeight="1" x14ac:dyDescent="0.25"/>
    <row r="175" ht="19.5" customHeight="1" x14ac:dyDescent="0.25"/>
    <row r="176" ht="19.5" customHeight="1" x14ac:dyDescent="0.25"/>
    <row r="177" ht="19.5" customHeight="1" x14ac:dyDescent="0.25"/>
    <row r="178" ht="19.5" customHeight="1" x14ac:dyDescent="0.25"/>
    <row r="179" ht="19.5" customHeight="1" x14ac:dyDescent="0.25"/>
    <row r="180" ht="19.5" customHeight="1" x14ac:dyDescent="0.25"/>
    <row r="181" ht="19.5" customHeight="1" x14ac:dyDescent="0.25"/>
    <row r="182" ht="19.5" customHeight="1" x14ac:dyDescent="0.25"/>
    <row r="183" ht="19.5" customHeight="1" x14ac:dyDescent="0.25"/>
    <row r="184" ht="19.5" customHeight="1" x14ac:dyDescent="0.25"/>
    <row r="185" ht="19.5" customHeight="1" x14ac:dyDescent="0.25"/>
    <row r="186" ht="19.5" customHeight="1" x14ac:dyDescent="0.25"/>
    <row r="187" ht="19.5" customHeight="1" x14ac:dyDescent="0.25"/>
    <row r="188" ht="19.5" customHeight="1" x14ac:dyDescent="0.25"/>
    <row r="189" ht="19.5" customHeight="1" x14ac:dyDescent="0.25"/>
    <row r="190" ht="19.5" customHeight="1" x14ac:dyDescent="0.25"/>
    <row r="191" ht="19.5" customHeight="1" x14ac:dyDescent="0.25"/>
    <row r="192" ht="19.5" customHeight="1" x14ac:dyDescent="0.25"/>
    <row r="193" ht="19.5" customHeight="1" x14ac:dyDescent="0.25"/>
    <row r="194" ht="19.5" customHeight="1" x14ac:dyDescent="0.25"/>
    <row r="195" ht="19.5" customHeight="1" x14ac:dyDescent="0.25"/>
    <row r="196" ht="19.5" customHeight="1" x14ac:dyDescent="0.25"/>
    <row r="197" ht="19.5" customHeight="1" x14ac:dyDescent="0.25"/>
    <row r="198" ht="19.5" customHeight="1" x14ac:dyDescent="0.25"/>
    <row r="199" ht="19.5" customHeight="1" x14ac:dyDescent="0.25"/>
    <row r="200" ht="19.5" customHeight="1" x14ac:dyDescent="0.25"/>
    <row r="201" ht="19.5" customHeight="1" x14ac:dyDescent="0.25"/>
    <row r="202" ht="19.5" customHeight="1" x14ac:dyDescent="0.25"/>
    <row r="203" ht="19.5" customHeight="1" x14ac:dyDescent="0.25"/>
    <row r="204" ht="19.5" customHeight="1" x14ac:dyDescent="0.25"/>
    <row r="205" ht="19.5" customHeight="1" x14ac:dyDescent="0.25"/>
    <row r="206" ht="19.5" customHeight="1" x14ac:dyDescent="0.25"/>
    <row r="207" ht="19.5" customHeight="1" x14ac:dyDescent="0.25"/>
    <row r="208" ht="19.5" customHeight="1" x14ac:dyDescent="0.25"/>
    <row r="209" ht="19.5" customHeight="1" x14ac:dyDescent="0.25"/>
    <row r="210" ht="19.5" customHeight="1" x14ac:dyDescent="0.25"/>
    <row r="211" ht="19.5" customHeight="1" x14ac:dyDescent="0.25"/>
    <row r="212" ht="19.5" customHeight="1" x14ac:dyDescent="0.25"/>
    <row r="213" ht="19.5" customHeight="1" x14ac:dyDescent="0.25"/>
    <row r="214" ht="19.5" customHeight="1" x14ac:dyDescent="0.25"/>
    <row r="215" ht="19.5" customHeight="1" x14ac:dyDescent="0.25"/>
    <row r="216" ht="19.5" customHeight="1" x14ac:dyDescent="0.25"/>
    <row r="217" ht="19.5" customHeight="1" x14ac:dyDescent="0.25"/>
    <row r="218" ht="19.5" customHeight="1" x14ac:dyDescent="0.25"/>
    <row r="219" ht="19.5" customHeight="1" x14ac:dyDescent="0.25"/>
    <row r="220" ht="19.5" customHeight="1" x14ac:dyDescent="0.25"/>
    <row r="221" ht="19.5" customHeight="1" x14ac:dyDescent="0.25"/>
    <row r="222" ht="19.5" customHeight="1" x14ac:dyDescent="0.25"/>
    <row r="223" ht="19.5" customHeight="1" x14ac:dyDescent="0.25"/>
    <row r="224" ht="19.5" customHeight="1" x14ac:dyDescent="0.25"/>
    <row r="225" ht="19.5" customHeight="1" x14ac:dyDescent="0.25"/>
    <row r="226" ht="19.5" customHeight="1" x14ac:dyDescent="0.25"/>
    <row r="227" ht="19.5" customHeight="1" x14ac:dyDescent="0.25"/>
    <row r="228" ht="19.5" customHeight="1" x14ac:dyDescent="0.25"/>
    <row r="229" ht="19.5" customHeight="1" x14ac:dyDescent="0.25"/>
    <row r="230" ht="19.5" customHeight="1" x14ac:dyDescent="0.25"/>
    <row r="231" ht="19.5" customHeight="1" x14ac:dyDescent="0.25"/>
    <row r="232" ht="19.5" customHeight="1" x14ac:dyDescent="0.25"/>
    <row r="233" ht="19.5" customHeight="1" x14ac:dyDescent="0.25"/>
    <row r="234" ht="19.5" customHeight="1" x14ac:dyDescent="0.25"/>
    <row r="235" ht="19.5" customHeight="1" x14ac:dyDescent="0.25"/>
    <row r="236" ht="19.5" customHeight="1" x14ac:dyDescent="0.25"/>
    <row r="237" ht="19.5" customHeight="1" x14ac:dyDescent="0.25"/>
    <row r="238" ht="19.5" customHeight="1" x14ac:dyDescent="0.25"/>
    <row r="239" ht="19.5" customHeight="1" x14ac:dyDescent="0.25"/>
    <row r="240" ht="19.5" customHeight="1" x14ac:dyDescent="0.25"/>
    <row r="241" ht="19.5" customHeight="1" x14ac:dyDescent="0.25"/>
    <row r="242" ht="19.5" customHeight="1" x14ac:dyDescent="0.25"/>
    <row r="243" ht="19.5" customHeight="1" x14ac:dyDescent="0.25"/>
    <row r="244" ht="19.5" customHeight="1" x14ac:dyDescent="0.25"/>
    <row r="245" ht="19.5" customHeight="1" x14ac:dyDescent="0.25"/>
    <row r="246" ht="19.5" customHeight="1" x14ac:dyDescent="0.25"/>
    <row r="247" ht="19.5" customHeight="1" x14ac:dyDescent="0.25"/>
    <row r="248" ht="19.5" customHeight="1" x14ac:dyDescent="0.25"/>
    <row r="249" ht="19.5" customHeight="1" x14ac:dyDescent="0.25"/>
    <row r="250" ht="19.5" customHeight="1" x14ac:dyDescent="0.25"/>
    <row r="251" ht="19.5" customHeight="1" x14ac:dyDescent="0.25"/>
    <row r="252" ht="19.5" customHeight="1" x14ac:dyDescent="0.25"/>
    <row r="253" ht="19.5" customHeight="1" x14ac:dyDescent="0.25"/>
    <row r="254" ht="19.5" customHeight="1" x14ac:dyDescent="0.25"/>
    <row r="255" ht="19.5" customHeight="1" x14ac:dyDescent="0.25"/>
    <row r="256" ht="19.5" customHeight="1" x14ac:dyDescent="0.25"/>
    <row r="257" ht="19.5" customHeight="1" x14ac:dyDescent="0.25"/>
    <row r="258" ht="19.5" customHeight="1" x14ac:dyDescent="0.25"/>
    <row r="259" ht="19.5" customHeight="1" x14ac:dyDescent="0.25"/>
    <row r="260" ht="19.5" customHeight="1" x14ac:dyDescent="0.25"/>
    <row r="261" ht="19.5" customHeight="1" x14ac:dyDescent="0.25"/>
    <row r="262" ht="19.5" customHeight="1" x14ac:dyDescent="0.25"/>
    <row r="263" ht="19.5" customHeight="1" x14ac:dyDescent="0.25"/>
    <row r="264" ht="19.5" customHeight="1" x14ac:dyDescent="0.25"/>
    <row r="265" ht="19.5" customHeight="1" x14ac:dyDescent="0.25"/>
    <row r="266" ht="19.5" customHeight="1" x14ac:dyDescent="0.25"/>
    <row r="267" ht="19.5" customHeight="1" x14ac:dyDescent="0.25"/>
    <row r="268" ht="19.5" customHeight="1" x14ac:dyDescent="0.25"/>
    <row r="269" ht="19.5" customHeight="1" x14ac:dyDescent="0.25"/>
    <row r="270" ht="19.5" customHeight="1" x14ac:dyDescent="0.25"/>
    <row r="271" ht="19.5" customHeight="1" x14ac:dyDescent="0.25"/>
    <row r="272" ht="19.5" customHeight="1" x14ac:dyDescent="0.25"/>
    <row r="273" ht="19.5" customHeight="1" x14ac:dyDescent="0.25"/>
    <row r="274" ht="19.5" customHeight="1" x14ac:dyDescent="0.25"/>
    <row r="275" ht="19.5" customHeight="1" x14ac:dyDescent="0.25"/>
    <row r="276" ht="19.5" customHeight="1" x14ac:dyDescent="0.25"/>
    <row r="277" ht="19.5" customHeight="1" x14ac:dyDescent="0.25"/>
    <row r="278" ht="19.5" customHeight="1" x14ac:dyDescent="0.25"/>
    <row r="279" ht="19.5" customHeight="1" x14ac:dyDescent="0.25"/>
    <row r="280" ht="19.5" customHeight="1" x14ac:dyDescent="0.25"/>
    <row r="281" ht="19.5" customHeight="1" x14ac:dyDescent="0.25"/>
    <row r="282" ht="19.5" customHeight="1" x14ac:dyDescent="0.25"/>
    <row r="283" ht="19.5" customHeight="1" x14ac:dyDescent="0.25"/>
    <row r="284" ht="19.5" customHeight="1" x14ac:dyDescent="0.25"/>
    <row r="285" ht="19.5" customHeight="1" x14ac:dyDescent="0.25"/>
    <row r="286" ht="19.5" customHeight="1" x14ac:dyDescent="0.25"/>
    <row r="287" ht="19.5" customHeight="1" x14ac:dyDescent="0.25"/>
    <row r="288" ht="19.5" customHeight="1" x14ac:dyDescent="0.25"/>
    <row r="289" ht="19.5" customHeight="1" x14ac:dyDescent="0.25"/>
    <row r="290" ht="19.5" customHeight="1" x14ac:dyDescent="0.25"/>
    <row r="291" ht="19.5" customHeight="1" x14ac:dyDescent="0.25"/>
    <row r="292" ht="19.5" customHeight="1" x14ac:dyDescent="0.25"/>
    <row r="293" ht="19.5" customHeight="1" x14ac:dyDescent="0.25"/>
    <row r="294" ht="19.5" customHeight="1" x14ac:dyDescent="0.25"/>
    <row r="295" ht="19.5" customHeight="1" x14ac:dyDescent="0.25"/>
    <row r="296" ht="19.5" customHeight="1" x14ac:dyDescent="0.25"/>
    <row r="297" ht="19.5" customHeight="1" x14ac:dyDescent="0.25"/>
    <row r="298" ht="19.5" customHeight="1" x14ac:dyDescent="0.25"/>
    <row r="299" ht="19.5" customHeight="1" x14ac:dyDescent="0.25"/>
    <row r="300" ht="19.5" customHeight="1" x14ac:dyDescent="0.25"/>
    <row r="301" ht="19.5" customHeight="1" x14ac:dyDescent="0.25"/>
    <row r="302" ht="19.5" customHeight="1" x14ac:dyDescent="0.25"/>
    <row r="303" ht="19.5" customHeight="1" x14ac:dyDescent="0.25"/>
    <row r="304" ht="19.5" customHeight="1" x14ac:dyDescent="0.25"/>
    <row r="305" ht="19.5" customHeight="1" x14ac:dyDescent="0.25"/>
    <row r="306" ht="19.5" customHeight="1" x14ac:dyDescent="0.25"/>
    <row r="307" ht="19.5" customHeight="1" x14ac:dyDescent="0.25"/>
    <row r="308" ht="19.5" customHeight="1" x14ac:dyDescent="0.25"/>
    <row r="309" ht="19.5" customHeight="1" x14ac:dyDescent="0.25"/>
    <row r="310" ht="19.5" customHeight="1" x14ac:dyDescent="0.25"/>
    <row r="311" ht="19.5" customHeight="1" x14ac:dyDescent="0.25"/>
    <row r="312" ht="19.5" customHeight="1" x14ac:dyDescent="0.25"/>
    <row r="313" ht="19.5" customHeight="1" x14ac:dyDescent="0.25"/>
    <row r="314" ht="19.5" customHeight="1" x14ac:dyDescent="0.25"/>
    <row r="315" ht="19.5" customHeight="1" x14ac:dyDescent="0.25"/>
    <row r="316" ht="19.5" customHeight="1" x14ac:dyDescent="0.25"/>
    <row r="317" ht="19.5" customHeight="1" x14ac:dyDescent="0.25"/>
    <row r="318" ht="19.5" customHeight="1" x14ac:dyDescent="0.25"/>
    <row r="319" ht="19.5" customHeight="1" x14ac:dyDescent="0.25"/>
    <row r="320" ht="19.5" customHeight="1" x14ac:dyDescent="0.25"/>
    <row r="321" ht="19.5" customHeight="1" x14ac:dyDescent="0.25"/>
    <row r="322" ht="19.5" customHeight="1" x14ac:dyDescent="0.25"/>
    <row r="323" ht="19.5" customHeight="1" x14ac:dyDescent="0.25"/>
    <row r="324" ht="19.5" customHeight="1" x14ac:dyDescent="0.25"/>
    <row r="325" ht="19.5" customHeight="1" x14ac:dyDescent="0.25"/>
    <row r="326" ht="19.5" customHeight="1" x14ac:dyDescent="0.25"/>
    <row r="327" ht="19.5" customHeight="1" x14ac:dyDescent="0.25"/>
    <row r="328" ht="19.5" customHeight="1" x14ac:dyDescent="0.25"/>
    <row r="329" ht="19.5" customHeight="1" x14ac:dyDescent="0.25"/>
    <row r="330" ht="19.5" customHeight="1" x14ac:dyDescent="0.25"/>
    <row r="331" ht="19.5" customHeight="1" x14ac:dyDescent="0.25"/>
    <row r="332" ht="19.5" customHeight="1" x14ac:dyDescent="0.25"/>
    <row r="333" ht="19.5" customHeight="1" x14ac:dyDescent="0.25"/>
    <row r="334" ht="19.5" customHeight="1" x14ac:dyDescent="0.25"/>
    <row r="335" ht="19.5" customHeight="1" x14ac:dyDescent="0.25"/>
    <row r="336" ht="19.5" customHeight="1" x14ac:dyDescent="0.25"/>
    <row r="337" ht="19.5" customHeight="1" x14ac:dyDescent="0.25"/>
    <row r="338" ht="19.5" customHeight="1" x14ac:dyDescent="0.25"/>
    <row r="339" ht="19.5" customHeight="1" x14ac:dyDescent="0.25"/>
    <row r="340" ht="19.5" customHeight="1" x14ac:dyDescent="0.25"/>
    <row r="341" ht="19.5" customHeight="1" x14ac:dyDescent="0.25"/>
    <row r="342" ht="19.5" customHeight="1" x14ac:dyDescent="0.25"/>
    <row r="343" ht="19.5" customHeight="1" x14ac:dyDescent="0.25"/>
    <row r="344" ht="19.5" customHeight="1" x14ac:dyDescent="0.25"/>
    <row r="345" ht="19.5" customHeight="1" x14ac:dyDescent="0.25"/>
    <row r="346" ht="19.5" customHeight="1" x14ac:dyDescent="0.25"/>
    <row r="347" ht="19.5" customHeight="1" x14ac:dyDescent="0.25"/>
    <row r="348" ht="19.5" customHeight="1" x14ac:dyDescent="0.25"/>
    <row r="349" ht="19.5" customHeight="1" x14ac:dyDescent="0.25"/>
    <row r="350" ht="19.5" customHeight="1" x14ac:dyDescent="0.25"/>
    <row r="351" ht="19.5" customHeight="1" x14ac:dyDescent="0.25"/>
    <row r="352" ht="19.5" customHeight="1" x14ac:dyDescent="0.25"/>
    <row r="353" ht="19.5" customHeight="1" x14ac:dyDescent="0.25"/>
    <row r="354" ht="19.5" customHeight="1" x14ac:dyDescent="0.25"/>
    <row r="355" ht="19.5" customHeight="1" x14ac:dyDescent="0.25"/>
    <row r="356" ht="19.5" customHeight="1" x14ac:dyDescent="0.25"/>
    <row r="357" ht="19.5" customHeight="1" x14ac:dyDescent="0.25"/>
    <row r="358" ht="19.5" customHeight="1" x14ac:dyDescent="0.25"/>
    <row r="359" ht="19.5" customHeight="1" x14ac:dyDescent="0.25"/>
    <row r="360" ht="19.5" customHeight="1" x14ac:dyDescent="0.25"/>
    <row r="361" ht="19.5" customHeight="1" x14ac:dyDescent="0.25"/>
    <row r="362" ht="19.5" customHeight="1" x14ac:dyDescent="0.25"/>
    <row r="363" ht="19.5" customHeight="1" x14ac:dyDescent="0.25"/>
    <row r="364" ht="19.5" customHeight="1" x14ac:dyDescent="0.25"/>
    <row r="365" ht="19.5" customHeight="1" x14ac:dyDescent="0.25"/>
    <row r="366" ht="19.5" customHeight="1" x14ac:dyDescent="0.25"/>
    <row r="367" ht="19.5" customHeight="1" x14ac:dyDescent="0.25"/>
    <row r="368" ht="19.5" customHeight="1" x14ac:dyDescent="0.25"/>
    <row r="369" ht="19.5" customHeight="1" x14ac:dyDescent="0.25"/>
    <row r="370" ht="19.5" customHeight="1" x14ac:dyDescent="0.25"/>
    <row r="371" ht="19.5" customHeight="1" x14ac:dyDescent="0.25"/>
    <row r="372" ht="19.5" customHeight="1" x14ac:dyDescent="0.25"/>
    <row r="373" ht="19.5" customHeight="1" x14ac:dyDescent="0.25"/>
    <row r="374" ht="19.5" customHeight="1" x14ac:dyDescent="0.25"/>
    <row r="375" ht="19.5" customHeight="1" x14ac:dyDescent="0.25"/>
    <row r="376" ht="19.5" customHeight="1" x14ac:dyDescent="0.25"/>
    <row r="377" ht="19.5" customHeight="1" x14ac:dyDescent="0.25"/>
    <row r="378" ht="19.5" customHeight="1" x14ac:dyDescent="0.25"/>
    <row r="379" ht="19.5" customHeight="1" x14ac:dyDescent="0.25"/>
    <row r="380" ht="19.5" customHeight="1" x14ac:dyDescent="0.25"/>
    <row r="381" ht="19.5" customHeight="1" x14ac:dyDescent="0.25"/>
    <row r="382" ht="19.5" customHeight="1" x14ac:dyDescent="0.25"/>
    <row r="383" ht="19.5" customHeight="1" x14ac:dyDescent="0.25"/>
    <row r="384" ht="19.5" customHeight="1" x14ac:dyDescent="0.25"/>
    <row r="385" ht="19.5" customHeight="1" x14ac:dyDescent="0.25"/>
    <row r="386" ht="19.5" customHeight="1" x14ac:dyDescent="0.25"/>
    <row r="387" ht="19.5" customHeight="1" x14ac:dyDescent="0.25"/>
    <row r="388" ht="19.5" customHeight="1" x14ac:dyDescent="0.25"/>
    <row r="389" ht="19.5" customHeight="1" x14ac:dyDescent="0.25"/>
    <row r="390" ht="19.5" customHeight="1" x14ac:dyDescent="0.25"/>
    <row r="391" ht="19.5" customHeight="1" x14ac:dyDescent="0.25"/>
    <row r="392" ht="19.5" customHeight="1" x14ac:dyDescent="0.25"/>
    <row r="393" ht="19.5" customHeight="1" x14ac:dyDescent="0.25"/>
    <row r="394" ht="19.5" customHeight="1" x14ac:dyDescent="0.25"/>
    <row r="395" ht="19.5" customHeight="1" x14ac:dyDescent="0.25"/>
    <row r="396" ht="19.5" customHeight="1" x14ac:dyDescent="0.25"/>
    <row r="397" ht="19.5" customHeight="1" x14ac:dyDescent="0.25"/>
    <row r="398" ht="19.5" customHeight="1" x14ac:dyDescent="0.25"/>
    <row r="399" ht="19.5" customHeight="1" x14ac:dyDescent="0.25"/>
    <row r="400" ht="19.5" customHeight="1" x14ac:dyDescent="0.25"/>
    <row r="401" ht="19.5" customHeight="1" x14ac:dyDescent="0.25"/>
    <row r="402" ht="19.5" customHeight="1" x14ac:dyDescent="0.25"/>
    <row r="403" ht="19.5" customHeight="1" x14ac:dyDescent="0.25"/>
    <row r="404" ht="19.5" customHeight="1" x14ac:dyDescent="0.25"/>
    <row r="405" ht="19.5" customHeight="1" x14ac:dyDescent="0.25"/>
    <row r="406" ht="19.5" customHeight="1" x14ac:dyDescent="0.25"/>
    <row r="407" ht="19.5" customHeight="1" x14ac:dyDescent="0.25"/>
    <row r="408" ht="19.5" customHeight="1" x14ac:dyDescent="0.25"/>
    <row r="409" ht="19.5" customHeight="1" x14ac:dyDescent="0.25"/>
    <row r="410" ht="19.5" customHeight="1" x14ac:dyDescent="0.25"/>
    <row r="411" ht="19.5" customHeight="1" x14ac:dyDescent="0.25"/>
    <row r="412" ht="19.5" customHeight="1" x14ac:dyDescent="0.25"/>
    <row r="413" ht="19.5" customHeight="1" x14ac:dyDescent="0.25"/>
    <row r="414" ht="19.5" customHeight="1" x14ac:dyDescent="0.25"/>
    <row r="415" ht="19.5" customHeight="1" x14ac:dyDescent="0.25"/>
    <row r="416" ht="19.5" customHeight="1" x14ac:dyDescent="0.25"/>
    <row r="417" ht="19.5" customHeight="1" x14ac:dyDescent="0.25"/>
    <row r="418" ht="19.5" customHeight="1" x14ac:dyDescent="0.25"/>
    <row r="419" ht="19.5" customHeight="1" x14ac:dyDescent="0.25"/>
    <row r="420" ht="19.5" customHeight="1" x14ac:dyDescent="0.25"/>
    <row r="421" ht="19.5" customHeight="1" x14ac:dyDescent="0.25"/>
    <row r="422" ht="19.5" customHeight="1" x14ac:dyDescent="0.25"/>
    <row r="423" ht="19.5" customHeight="1" x14ac:dyDescent="0.25"/>
    <row r="424" ht="19.5" customHeight="1" x14ac:dyDescent="0.25"/>
    <row r="425" ht="19.5" customHeight="1" x14ac:dyDescent="0.25"/>
    <row r="426" ht="19.5" customHeight="1" x14ac:dyDescent="0.25"/>
    <row r="427" ht="19.5" customHeight="1" x14ac:dyDescent="0.25"/>
    <row r="428" ht="19.5" customHeight="1" x14ac:dyDescent="0.25"/>
    <row r="429" ht="19.5" customHeight="1" x14ac:dyDescent="0.25"/>
    <row r="430" ht="19.5" customHeight="1" x14ac:dyDescent="0.25"/>
    <row r="431" ht="19.5" customHeight="1" x14ac:dyDescent="0.25"/>
    <row r="432" ht="19.5" customHeight="1" x14ac:dyDescent="0.25"/>
    <row r="433" ht="19.5" customHeight="1" x14ac:dyDescent="0.25"/>
    <row r="434" ht="19.5" customHeight="1" x14ac:dyDescent="0.25"/>
    <row r="435" ht="19.5" customHeight="1" x14ac:dyDescent="0.25"/>
    <row r="436" ht="19.5" customHeight="1" x14ac:dyDescent="0.25"/>
    <row r="437" ht="19.5" customHeight="1" x14ac:dyDescent="0.25"/>
    <row r="438" ht="19.5" customHeight="1" x14ac:dyDescent="0.25"/>
    <row r="439" ht="19.5" customHeight="1" x14ac:dyDescent="0.25"/>
    <row r="440" ht="19.5" customHeight="1" x14ac:dyDescent="0.25"/>
    <row r="441" ht="19.5" customHeight="1" x14ac:dyDescent="0.25"/>
    <row r="442" ht="19.5" customHeight="1" x14ac:dyDescent="0.25"/>
    <row r="443" ht="19.5" customHeight="1" x14ac:dyDescent="0.25"/>
    <row r="444" ht="19.5" customHeight="1" x14ac:dyDescent="0.25"/>
    <row r="445" ht="19.5" customHeight="1" x14ac:dyDescent="0.25"/>
    <row r="446" ht="19.5" customHeight="1" x14ac:dyDescent="0.25"/>
    <row r="447" ht="19.5" customHeight="1" x14ac:dyDescent="0.25"/>
    <row r="448" ht="19.5" customHeight="1" x14ac:dyDescent="0.25"/>
    <row r="449" ht="19.5" customHeight="1" x14ac:dyDescent="0.25"/>
    <row r="450" ht="19.5" customHeight="1" x14ac:dyDescent="0.25"/>
    <row r="451" ht="19.5" customHeight="1" x14ac:dyDescent="0.25"/>
    <row r="452" ht="19.5" customHeight="1" x14ac:dyDescent="0.25"/>
    <row r="453" ht="19.5" customHeight="1" x14ac:dyDescent="0.25"/>
    <row r="454" ht="19.5" customHeight="1" x14ac:dyDescent="0.25"/>
    <row r="455" ht="19.5" customHeight="1" x14ac:dyDescent="0.25"/>
    <row r="456" ht="19.5" customHeight="1" x14ac:dyDescent="0.25"/>
    <row r="457" ht="19.5" customHeight="1" x14ac:dyDescent="0.25"/>
    <row r="458" ht="19.5" customHeight="1" x14ac:dyDescent="0.25"/>
    <row r="459" ht="19.5" customHeight="1" x14ac:dyDescent="0.25"/>
    <row r="460" ht="19.5" customHeight="1" x14ac:dyDescent="0.25"/>
    <row r="461" ht="19.5" customHeight="1" x14ac:dyDescent="0.25"/>
    <row r="462" ht="19.5" customHeight="1" x14ac:dyDescent="0.25"/>
    <row r="463" ht="19.5" customHeight="1" x14ac:dyDescent="0.25"/>
    <row r="464" ht="19.5" customHeight="1" x14ac:dyDescent="0.25"/>
    <row r="465" ht="19.5" customHeight="1" x14ac:dyDescent="0.25"/>
    <row r="466" ht="19.5" customHeight="1" x14ac:dyDescent="0.25"/>
    <row r="467" ht="19.5" customHeight="1" x14ac:dyDescent="0.25"/>
    <row r="468" ht="19.5" customHeight="1" x14ac:dyDescent="0.25"/>
    <row r="469" ht="19.5" customHeight="1" x14ac:dyDescent="0.25"/>
    <row r="470" ht="19.5" customHeight="1" x14ac:dyDescent="0.25"/>
    <row r="471" ht="19.5" customHeight="1" x14ac:dyDescent="0.25"/>
    <row r="472" ht="19.5" customHeight="1" x14ac:dyDescent="0.25"/>
    <row r="473" ht="19.5" customHeight="1" x14ac:dyDescent="0.25"/>
    <row r="474" ht="19.5" customHeight="1" x14ac:dyDescent="0.25"/>
    <row r="475" ht="19.5" customHeight="1" x14ac:dyDescent="0.25"/>
    <row r="476" ht="19.5" customHeight="1" x14ac:dyDescent="0.25"/>
    <row r="477" ht="19.5" customHeight="1" x14ac:dyDescent="0.25"/>
    <row r="478" ht="19.5" customHeight="1" x14ac:dyDescent="0.25"/>
    <row r="479" ht="19.5" customHeight="1" x14ac:dyDescent="0.25"/>
    <row r="480" ht="19.5" customHeight="1" x14ac:dyDescent="0.25"/>
    <row r="481" ht="19.5" customHeight="1" x14ac:dyDescent="0.25"/>
    <row r="482" ht="19.5" customHeight="1" x14ac:dyDescent="0.25"/>
    <row r="483" ht="19.5" customHeight="1" x14ac:dyDescent="0.25"/>
    <row r="484" ht="19.5" customHeight="1" x14ac:dyDescent="0.25"/>
    <row r="485" ht="19.5" customHeight="1" x14ac:dyDescent="0.25"/>
    <row r="486" ht="19.5" customHeight="1" x14ac:dyDescent="0.25"/>
    <row r="487" ht="19.5" customHeight="1" x14ac:dyDescent="0.25"/>
    <row r="488" ht="19.5" customHeight="1" x14ac:dyDescent="0.25"/>
    <row r="489" ht="19.5" customHeight="1" x14ac:dyDescent="0.25"/>
    <row r="490" ht="19.5" customHeight="1" x14ac:dyDescent="0.25"/>
    <row r="491" ht="19.5" customHeight="1" x14ac:dyDescent="0.25"/>
    <row r="492" ht="19.5" customHeight="1" x14ac:dyDescent="0.25"/>
    <row r="493" ht="19.5" customHeight="1" x14ac:dyDescent="0.25"/>
    <row r="494" ht="19.5" customHeight="1" x14ac:dyDescent="0.25"/>
    <row r="495" ht="19.5" customHeight="1" x14ac:dyDescent="0.25"/>
    <row r="496" ht="19.5" customHeight="1" x14ac:dyDescent="0.25"/>
    <row r="497" ht="19.5" customHeight="1" x14ac:dyDescent="0.25"/>
    <row r="498" ht="19.5" customHeight="1" x14ac:dyDescent="0.25"/>
    <row r="499" ht="19.5" customHeight="1" x14ac:dyDescent="0.25"/>
    <row r="500" ht="19.5" customHeight="1" x14ac:dyDescent="0.25"/>
    <row r="501" ht="19.5" customHeight="1" x14ac:dyDescent="0.25"/>
    <row r="502" ht="19.5" customHeight="1" x14ac:dyDescent="0.25"/>
    <row r="503" ht="19.5" customHeight="1" x14ac:dyDescent="0.25"/>
    <row r="504" ht="19.5" customHeight="1" x14ac:dyDescent="0.25"/>
    <row r="505" ht="19.5" customHeight="1" x14ac:dyDescent="0.25"/>
    <row r="506" ht="19.5" customHeight="1" x14ac:dyDescent="0.25"/>
    <row r="507" ht="19.5" customHeight="1" x14ac:dyDescent="0.25"/>
    <row r="508" ht="19.5" customHeight="1" x14ac:dyDescent="0.25"/>
    <row r="509" ht="19.5" customHeight="1" x14ac:dyDescent="0.25"/>
    <row r="510" ht="19.5" customHeight="1" x14ac:dyDescent="0.25"/>
    <row r="511" ht="19.5" customHeight="1" x14ac:dyDescent="0.25"/>
    <row r="512" ht="19.5" customHeight="1" x14ac:dyDescent="0.25"/>
    <row r="513" ht="19.5" customHeight="1" x14ac:dyDescent="0.25"/>
    <row r="514" ht="19.5" customHeight="1" x14ac:dyDescent="0.25"/>
    <row r="515" ht="19.5" customHeight="1" x14ac:dyDescent="0.25"/>
    <row r="516" ht="19.5" customHeight="1" x14ac:dyDescent="0.25"/>
    <row r="517" ht="19.5" customHeight="1" x14ac:dyDescent="0.25"/>
    <row r="518" ht="19.5" customHeight="1" x14ac:dyDescent="0.25"/>
    <row r="519" ht="19.5" customHeight="1" x14ac:dyDescent="0.25"/>
    <row r="520" ht="19.5" customHeight="1" x14ac:dyDescent="0.25"/>
    <row r="521" ht="19.5" customHeight="1" x14ac:dyDescent="0.25"/>
    <row r="522" ht="19.5" customHeight="1" x14ac:dyDescent="0.25"/>
    <row r="523" ht="19.5" customHeight="1" x14ac:dyDescent="0.25"/>
    <row r="524" ht="19.5" customHeight="1" x14ac:dyDescent="0.25"/>
    <row r="525" ht="19.5" customHeight="1" x14ac:dyDescent="0.25"/>
    <row r="526" ht="19.5" customHeight="1" x14ac:dyDescent="0.25"/>
    <row r="527" ht="19.5" customHeight="1" x14ac:dyDescent="0.25"/>
    <row r="528" ht="19.5" customHeight="1" x14ac:dyDescent="0.25"/>
    <row r="529" ht="19.5" customHeight="1" x14ac:dyDescent="0.25"/>
    <row r="530" ht="19.5" customHeight="1" x14ac:dyDescent="0.25"/>
    <row r="531" ht="19.5" customHeight="1" x14ac:dyDescent="0.25"/>
    <row r="532" ht="19.5" customHeight="1" x14ac:dyDescent="0.25"/>
    <row r="533" ht="19.5" customHeight="1" x14ac:dyDescent="0.25"/>
    <row r="534" ht="19.5" customHeight="1" x14ac:dyDescent="0.25"/>
    <row r="535" ht="19.5" customHeight="1" x14ac:dyDescent="0.25"/>
    <row r="536" ht="19.5" customHeight="1" x14ac:dyDescent="0.25"/>
    <row r="537" ht="19.5" customHeight="1" x14ac:dyDescent="0.25"/>
    <row r="538" ht="19.5" customHeight="1" x14ac:dyDescent="0.25"/>
    <row r="539" ht="19.5" customHeight="1" x14ac:dyDescent="0.25"/>
    <row r="540" ht="19.5" customHeight="1" x14ac:dyDescent="0.25"/>
    <row r="541" ht="19.5" customHeight="1" x14ac:dyDescent="0.25"/>
    <row r="542" ht="19.5" customHeight="1" x14ac:dyDescent="0.25"/>
    <row r="543" ht="19.5" customHeight="1" x14ac:dyDescent="0.25"/>
    <row r="544" ht="19.5" customHeight="1" x14ac:dyDescent="0.25"/>
    <row r="545" ht="19.5" customHeight="1" x14ac:dyDescent="0.25"/>
    <row r="546" ht="19.5" customHeight="1" x14ac:dyDescent="0.25"/>
    <row r="547" ht="19.5" customHeight="1" x14ac:dyDescent="0.25"/>
    <row r="548" ht="19.5" customHeight="1" x14ac:dyDescent="0.25"/>
    <row r="549" ht="19.5" customHeight="1" x14ac:dyDescent="0.25"/>
    <row r="550" ht="19.5" customHeight="1" x14ac:dyDescent="0.25"/>
    <row r="551" ht="19.5" customHeight="1" x14ac:dyDescent="0.25"/>
    <row r="552" ht="19.5" customHeight="1" x14ac:dyDescent="0.25"/>
    <row r="553" ht="19.5" customHeight="1" x14ac:dyDescent="0.25"/>
    <row r="554" ht="19.5" customHeight="1" x14ac:dyDescent="0.25"/>
    <row r="555" ht="19.5" customHeight="1" x14ac:dyDescent="0.25"/>
    <row r="556" ht="19.5" customHeight="1" x14ac:dyDescent="0.25"/>
    <row r="557" ht="19.5" customHeight="1" x14ac:dyDescent="0.25"/>
    <row r="558" ht="19.5" customHeight="1" x14ac:dyDescent="0.25"/>
    <row r="559" ht="19.5" customHeight="1" x14ac:dyDescent="0.25"/>
    <row r="560" ht="19.5" customHeight="1" x14ac:dyDescent="0.25"/>
    <row r="561" ht="19.5" customHeight="1" x14ac:dyDescent="0.25"/>
    <row r="562" ht="19.5" customHeight="1" x14ac:dyDescent="0.25"/>
    <row r="563" ht="19.5" customHeight="1" x14ac:dyDescent="0.25"/>
    <row r="564" ht="19.5" customHeight="1" x14ac:dyDescent="0.25"/>
    <row r="565" ht="19.5" customHeight="1" x14ac:dyDescent="0.25"/>
    <row r="566" ht="19.5" customHeight="1" x14ac:dyDescent="0.25"/>
    <row r="567" ht="19.5" customHeight="1" x14ac:dyDescent="0.25"/>
    <row r="568" ht="19.5" customHeight="1" x14ac:dyDescent="0.25"/>
    <row r="569" ht="19.5" customHeight="1" x14ac:dyDescent="0.25"/>
    <row r="570" ht="19.5" customHeight="1" x14ac:dyDescent="0.25"/>
    <row r="571" ht="19.5" customHeight="1" x14ac:dyDescent="0.25"/>
    <row r="572" ht="19.5" customHeight="1" x14ac:dyDescent="0.25"/>
    <row r="573" ht="19.5" customHeight="1" x14ac:dyDescent="0.25"/>
    <row r="574" ht="19.5" customHeight="1" x14ac:dyDescent="0.25"/>
    <row r="575" ht="19.5" customHeight="1" x14ac:dyDescent="0.25"/>
    <row r="576" ht="19.5" customHeight="1" x14ac:dyDescent="0.25"/>
    <row r="577" ht="19.5" customHeight="1" x14ac:dyDescent="0.25"/>
    <row r="578" ht="19.5" customHeight="1" x14ac:dyDescent="0.25"/>
    <row r="579" ht="19.5" customHeight="1" x14ac:dyDescent="0.25"/>
    <row r="580" ht="19.5" customHeight="1" x14ac:dyDescent="0.25"/>
    <row r="581" ht="19.5" customHeight="1" x14ac:dyDescent="0.25"/>
    <row r="582" ht="19.5" customHeight="1" x14ac:dyDescent="0.25"/>
    <row r="583" ht="19.5" customHeight="1" x14ac:dyDescent="0.25"/>
    <row r="584" ht="19.5" customHeight="1" x14ac:dyDescent="0.25"/>
    <row r="585" ht="19.5" customHeight="1" x14ac:dyDescent="0.25"/>
    <row r="586" ht="19.5" customHeight="1" x14ac:dyDescent="0.25"/>
    <row r="587" ht="19.5" customHeight="1" x14ac:dyDescent="0.25"/>
    <row r="588" ht="19.5" customHeight="1" x14ac:dyDescent="0.25"/>
    <row r="589" ht="19.5" customHeight="1" x14ac:dyDescent="0.25"/>
    <row r="590" ht="19.5" customHeight="1" x14ac:dyDescent="0.25"/>
    <row r="591" ht="19.5" customHeight="1" x14ac:dyDescent="0.25"/>
    <row r="592" ht="19.5" customHeight="1" x14ac:dyDescent="0.25"/>
    <row r="593" ht="19.5" customHeight="1" x14ac:dyDescent="0.25"/>
    <row r="594" ht="19.5" customHeight="1" x14ac:dyDescent="0.25"/>
    <row r="595" ht="19.5" customHeight="1" x14ac:dyDescent="0.25"/>
    <row r="596" ht="19.5" customHeight="1" x14ac:dyDescent="0.25"/>
    <row r="597" ht="19.5" customHeight="1" x14ac:dyDescent="0.25"/>
    <row r="598" ht="19.5" customHeight="1" x14ac:dyDescent="0.25"/>
    <row r="599" ht="19.5" customHeight="1" x14ac:dyDescent="0.25"/>
    <row r="600" ht="19.5" customHeight="1" x14ac:dyDescent="0.25"/>
    <row r="601" ht="19.5" customHeight="1" x14ac:dyDescent="0.25"/>
    <row r="602" ht="19.5" customHeight="1" x14ac:dyDescent="0.25"/>
    <row r="603" ht="19.5" customHeight="1" x14ac:dyDescent="0.25"/>
    <row r="604" ht="19.5" customHeight="1" x14ac:dyDescent="0.25"/>
    <row r="605" ht="19.5" customHeight="1" x14ac:dyDescent="0.25"/>
    <row r="606" ht="19.5" customHeight="1" x14ac:dyDescent="0.25"/>
    <row r="607" ht="19.5" customHeight="1" x14ac:dyDescent="0.25"/>
    <row r="608" ht="19.5" customHeight="1" x14ac:dyDescent="0.25"/>
    <row r="609" ht="19.5" customHeight="1" x14ac:dyDescent="0.25"/>
    <row r="610" ht="19.5" customHeight="1" x14ac:dyDescent="0.25"/>
    <row r="611" ht="19.5" customHeight="1" x14ac:dyDescent="0.25"/>
    <row r="612" ht="19.5" customHeight="1" x14ac:dyDescent="0.25"/>
    <row r="613" ht="19.5" customHeight="1" x14ac:dyDescent="0.25"/>
    <row r="614" ht="19.5" customHeight="1" x14ac:dyDescent="0.25"/>
    <row r="615" ht="19.5" customHeight="1" x14ac:dyDescent="0.25"/>
    <row r="616" ht="19.5" customHeight="1" x14ac:dyDescent="0.25"/>
    <row r="617" ht="19.5" customHeight="1" x14ac:dyDescent="0.25"/>
    <row r="618" ht="19.5" customHeight="1" x14ac:dyDescent="0.25"/>
    <row r="619" ht="19.5" customHeight="1" x14ac:dyDescent="0.25"/>
    <row r="620" ht="19.5" customHeight="1" x14ac:dyDescent="0.25"/>
    <row r="621" ht="19.5" customHeight="1" x14ac:dyDescent="0.25"/>
    <row r="622" ht="19.5" customHeight="1" x14ac:dyDescent="0.25"/>
    <row r="623" ht="19.5" customHeight="1" x14ac:dyDescent="0.25"/>
    <row r="624" ht="19.5" customHeight="1" x14ac:dyDescent="0.25"/>
    <row r="625" ht="19.5" customHeight="1" x14ac:dyDescent="0.25"/>
    <row r="626" ht="19.5" customHeight="1" x14ac:dyDescent="0.25"/>
    <row r="627" ht="19.5" customHeight="1" x14ac:dyDescent="0.25"/>
    <row r="628" ht="19.5" customHeight="1" x14ac:dyDescent="0.25"/>
    <row r="629" ht="19.5" customHeight="1" x14ac:dyDescent="0.25"/>
    <row r="630" ht="19.5" customHeight="1" x14ac:dyDescent="0.25"/>
    <row r="631" ht="19.5" customHeight="1" x14ac:dyDescent="0.25"/>
    <row r="632" ht="19.5" customHeight="1" x14ac:dyDescent="0.25"/>
    <row r="633" ht="19.5" customHeight="1" x14ac:dyDescent="0.25"/>
    <row r="634" ht="19.5" customHeight="1" x14ac:dyDescent="0.25"/>
    <row r="635" ht="19.5" customHeight="1" x14ac:dyDescent="0.25"/>
    <row r="636" ht="19.5" customHeight="1" x14ac:dyDescent="0.25"/>
    <row r="637" ht="19.5" customHeight="1" x14ac:dyDescent="0.25"/>
    <row r="638" ht="19.5" customHeight="1" x14ac:dyDescent="0.25"/>
    <row r="639" ht="19.5" customHeight="1" x14ac:dyDescent="0.25"/>
    <row r="640" ht="19.5" customHeight="1" x14ac:dyDescent="0.25"/>
    <row r="641" ht="19.5" customHeight="1" x14ac:dyDescent="0.25"/>
    <row r="642" ht="19.5" customHeight="1" x14ac:dyDescent="0.25"/>
    <row r="643" ht="19.5" customHeight="1" x14ac:dyDescent="0.25"/>
    <row r="644" ht="19.5" customHeight="1" x14ac:dyDescent="0.25"/>
    <row r="645" ht="19.5" customHeight="1" x14ac:dyDescent="0.25"/>
    <row r="646" ht="19.5" customHeight="1" x14ac:dyDescent="0.25"/>
    <row r="647" ht="19.5" customHeight="1" x14ac:dyDescent="0.25"/>
    <row r="648" ht="19.5" customHeight="1" x14ac:dyDescent="0.25"/>
    <row r="649" ht="19.5" customHeight="1" x14ac:dyDescent="0.25"/>
    <row r="650" ht="19.5" customHeight="1" x14ac:dyDescent="0.25"/>
    <row r="651" ht="19.5" customHeight="1" x14ac:dyDescent="0.25"/>
    <row r="652" ht="19.5" customHeight="1" x14ac:dyDescent="0.25"/>
    <row r="653" ht="19.5" customHeight="1" x14ac:dyDescent="0.25"/>
    <row r="654" ht="19.5" customHeight="1" x14ac:dyDescent="0.25"/>
    <row r="655" ht="19.5" customHeight="1" x14ac:dyDescent="0.25"/>
    <row r="656" ht="19.5" customHeight="1" x14ac:dyDescent="0.25"/>
    <row r="657" ht="19.5" customHeight="1" x14ac:dyDescent="0.25"/>
    <row r="658" ht="19.5" customHeight="1" x14ac:dyDescent="0.25"/>
    <row r="659" ht="19.5" customHeight="1" x14ac:dyDescent="0.25"/>
    <row r="660" ht="19.5" customHeight="1" x14ac:dyDescent="0.25"/>
    <row r="661" ht="19.5" customHeight="1" x14ac:dyDescent="0.25"/>
    <row r="662" ht="19.5" customHeight="1" x14ac:dyDescent="0.25"/>
    <row r="663" ht="19.5" customHeight="1" x14ac:dyDescent="0.25"/>
    <row r="664" ht="19.5" customHeight="1" x14ac:dyDescent="0.25"/>
    <row r="665" ht="19.5" customHeight="1" x14ac:dyDescent="0.25"/>
    <row r="666" ht="19.5" customHeight="1" x14ac:dyDescent="0.25"/>
    <row r="667" ht="19.5" customHeight="1" x14ac:dyDescent="0.25"/>
    <row r="668" ht="19.5" customHeight="1" x14ac:dyDescent="0.25"/>
    <row r="669" ht="19.5" customHeight="1" x14ac:dyDescent="0.25"/>
    <row r="670" ht="19.5" customHeight="1" x14ac:dyDescent="0.25"/>
    <row r="671" ht="19.5" customHeight="1" x14ac:dyDescent="0.25"/>
    <row r="672" ht="19.5" customHeight="1" x14ac:dyDescent="0.25"/>
    <row r="673" ht="19.5" customHeight="1" x14ac:dyDescent="0.25"/>
    <row r="674" ht="19.5" customHeight="1" x14ac:dyDescent="0.25"/>
    <row r="675" ht="19.5" customHeight="1" x14ac:dyDescent="0.25"/>
    <row r="676" ht="19.5" customHeight="1" x14ac:dyDescent="0.25"/>
    <row r="677" ht="19.5" customHeight="1" x14ac:dyDescent="0.25"/>
    <row r="678" ht="19.5" customHeight="1" x14ac:dyDescent="0.25"/>
    <row r="679" ht="19.5" customHeight="1" x14ac:dyDescent="0.25"/>
    <row r="680" ht="19.5" customHeight="1" x14ac:dyDescent="0.25"/>
    <row r="681" ht="19.5" customHeight="1" x14ac:dyDescent="0.25"/>
    <row r="682" ht="19.5" customHeight="1" x14ac:dyDescent="0.25"/>
    <row r="683" ht="19.5" customHeight="1" x14ac:dyDescent="0.25"/>
    <row r="684" ht="19.5" customHeight="1" x14ac:dyDescent="0.25"/>
    <row r="685" ht="19.5" customHeight="1" x14ac:dyDescent="0.25"/>
    <row r="686" ht="19.5" customHeight="1" x14ac:dyDescent="0.25"/>
    <row r="687" ht="19.5" customHeight="1" x14ac:dyDescent="0.25"/>
    <row r="688" ht="19.5" customHeight="1" x14ac:dyDescent="0.25"/>
    <row r="689" ht="19.5" customHeight="1" x14ac:dyDescent="0.25"/>
    <row r="690" ht="19.5" customHeight="1" x14ac:dyDescent="0.25"/>
    <row r="691" ht="19.5" customHeight="1" x14ac:dyDescent="0.25"/>
    <row r="692" ht="19.5" customHeight="1" x14ac:dyDescent="0.25"/>
    <row r="693" ht="19.5" customHeight="1" x14ac:dyDescent="0.25"/>
    <row r="694" ht="19.5" customHeight="1" x14ac:dyDescent="0.25"/>
    <row r="695" ht="19.5" customHeight="1" x14ac:dyDescent="0.25"/>
    <row r="696" ht="19.5" customHeight="1" x14ac:dyDescent="0.25"/>
    <row r="697" ht="19.5" customHeight="1" x14ac:dyDescent="0.25"/>
    <row r="698" ht="19.5" customHeight="1" x14ac:dyDescent="0.25"/>
    <row r="699" ht="19.5" customHeight="1" x14ac:dyDescent="0.25"/>
    <row r="700" ht="19.5" customHeight="1" x14ac:dyDescent="0.25"/>
    <row r="701" ht="19.5" customHeight="1" x14ac:dyDescent="0.25"/>
    <row r="702" ht="19.5" customHeight="1" x14ac:dyDescent="0.25"/>
    <row r="703" ht="19.5" customHeight="1" x14ac:dyDescent="0.25"/>
    <row r="704" ht="19.5" customHeight="1" x14ac:dyDescent="0.25"/>
    <row r="705" ht="19.5" customHeight="1" x14ac:dyDescent="0.25"/>
    <row r="706" ht="19.5" customHeight="1" x14ac:dyDescent="0.25"/>
    <row r="707" ht="19.5" customHeight="1" x14ac:dyDescent="0.25"/>
    <row r="708" ht="19.5" customHeight="1" x14ac:dyDescent="0.25"/>
    <row r="709" ht="19.5" customHeight="1" x14ac:dyDescent="0.25"/>
    <row r="710" ht="19.5" customHeight="1" x14ac:dyDescent="0.25"/>
    <row r="711" ht="19.5" customHeight="1" x14ac:dyDescent="0.25"/>
    <row r="712" ht="19.5" customHeight="1" x14ac:dyDescent="0.25"/>
    <row r="713" ht="19.5" customHeight="1" x14ac:dyDescent="0.25"/>
    <row r="714" ht="19.5" customHeight="1" x14ac:dyDescent="0.25"/>
    <row r="715" ht="19.5" customHeight="1" x14ac:dyDescent="0.25"/>
    <row r="716" ht="19.5" customHeight="1" x14ac:dyDescent="0.25"/>
    <row r="717" ht="19.5" customHeight="1" x14ac:dyDescent="0.25"/>
    <row r="718" ht="19.5" customHeight="1" x14ac:dyDescent="0.25"/>
    <row r="719" ht="19.5" customHeight="1" x14ac:dyDescent="0.25"/>
    <row r="720" ht="19.5" customHeight="1" x14ac:dyDescent="0.25"/>
    <row r="721" ht="19.5" customHeight="1" x14ac:dyDescent="0.25"/>
    <row r="722" ht="19.5" customHeight="1" x14ac:dyDescent="0.25"/>
    <row r="723" ht="19.5" customHeight="1" x14ac:dyDescent="0.25"/>
    <row r="724" ht="19.5" customHeight="1" x14ac:dyDescent="0.25"/>
    <row r="725" ht="19.5" customHeight="1" x14ac:dyDescent="0.25"/>
    <row r="726" ht="19.5" customHeight="1" x14ac:dyDescent="0.25"/>
    <row r="727" ht="19.5" customHeight="1" x14ac:dyDescent="0.25"/>
    <row r="728" ht="19.5" customHeight="1" x14ac:dyDescent="0.25"/>
    <row r="729" ht="19.5" customHeight="1" x14ac:dyDescent="0.25"/>
    <row r="730" ht="19.5" customHeight="1" x14ac:dyDescent="0.25"/>
    <row r="731" ht="19.5" customHeight="1" x14ac:dyDescent="0.25"/>
    <row r="732" ht="19.5" customHeight="1" x14ac:dyDescent="0.25"/>
    <row r="733" ht="19.5" customHeight="1" x14ac:dyDescent="0.25"/>
    <row r="734" ht="19.5" customHeight="1" x14ac:dyDescent="0.25"/>
    <row r="735" ht="19.5" customHeight="1" x14ac:dyDescent="0.25"/>
    <row r="736" ht="19.5" customHeight="1" x14ac:dyDescent="0.25"/>
    <row r="737" ht="19.5" customHeight="1" x14ac:dyDescent="0.25"/>
    <row r="738" ht="19.5" customHeight="1" x14ac:dyDescent="0.25"/>
    <row r="739" ht="19.5" customHeight="1" x14ac:dyDescent="0.25"/>
    <row r="740" ht="19.5" customHeight="1" x14ac:dyDescent="0.25"/>
    <row r="741" ht="19.5" customHeight="1" x14ac:dyDescent="0.25"/>
    <row r="742" ht="19.5" customHeight="1" x14ac:dyDescent="0.25"/>
    <row r="743" ht="19.5" customHeight="1" x14ac:dyDescent="0.25"/>
    <row r="744" ht="19.5" customHeight="1" x14ac:dyDescent="0.25"/>
    <row r="745" ht="19.5" customHeight="1" x14ac:dyDescent="0.25"/>
    <row r="746" ht="19.5" customHeight="1" x14ac:dyDescent="0.25"/>
    <row r="747" ht="19.5" customHeight="1" x14ac:dyDescent="0.25"/>
    <row r="748" ht="19.5" customHeight="1" x14ac:dyDescent="0.25"/>
    <row r="749" ht="19.5" customHeight="1" x14ac:dyDescent="0.25"/>
    <row r="750" ht="19.5" customHeight="1" x14ac:dyDescent="0.25"/>
    <row r="751" ht="19.5" customHeight="1" x14ac:dyDescent="0.25"/>
    <row r="752" ht="19.5" customHeight="1" x14ac:dyDescent="0.25"/>
    <row r="753" ht="19.5" customHeight="1" x14ac:dyDescent="0.25"/>
    <row r="754" ht="19.5" customHeight="1" x14ac:dyDescent="0.25"/>
    <row r="755" ht="19.5" customHeight="1" x14ac:dyDescent="0.25"/>
    <row r="756" ht="19.5" customHeight="1" x14ac:dyDescent="0.25"/>
    <row r="757" ht="19.5" customHeight="1" x14ac:dyDescent="0.25"/>
    <row r="758" ht="19.5" customHeight="1" x14ac:dyDescent="0.25"/>
    <row r="759" ht="19.5" customHeight="1" x14ac:dyDescent="0.25"/>
    <row r="760" ht="19.5" customHeight="1" x14ac:dyDescent="0.25"/>
    <row r="761" ht="19.5" customHeight="1" x14ac:dyDescent="0.25"/>
    <row r="762" ht="19.5" customHeight="1" x14ac:dyDescent="0.25"/>
    <row r="763" ht="19.5" customHeight="1" x14ac:dyDescent="0.25"/>
    <row r="764" ht="19.5" customHeight="1" x14ac:dyDescent="0.25"/>
    <row r="765" ht="19.5" customHeight="1" x14ac:dyDescent="0.25"/>
    <row r="766" ht="19.5" customHeight="1" x14ac:dyDescent="0.25"/>
    <row r="767" ht="19.5" customHeight="1" x14ac:dyDescent="0.25"/>
    <row r="768" ht="19.5" customHeight="1" x14ac:dyDescent="0.25"/>
    <row r="769" ht="19.5" customHeight="1" x14ac:dyDescent="0.25"/>
    <row r="770" ht="19.5" customHeight="1" x14ac:dyDescent="0.25"/>
    <row r="771" ht="19.5" customHeight="1" x14ac:dyDescent="0.25"/>
    <row r="772" ht="19.5" customHeight="1" x14ac:dyDescent="0.25"/>
    <row r="773" ht="19.5" customHeight="1" x14ac:dyDescent="0.25"/>
    <row r="774" ht="19.5" customHeight="1" x14ac:dyDescent="0.25"/>
    <row r="775" ht="19.5" customHeight="1" x14ac:dyDescent="0.25"/>
    <row r="776" ht="19.5" customHeight="1" x14ac:dyDescent="0.25"/>
    <row r="777" ht="19.5" customHeight="1" x14ac:dyDescent="0.25"/>
    <row r="778" ht="19.5" customHeight="1" x14ac:dyDescent="0.25"/>
    <row r="779" ht="19.5" customHeight="1" x14ac:dyDescent="0.25"/>
    <row r="780" ht="19.5" customHeight="1" x14ac:dyDescent="0.25"/>
    <row r="781" ht="19.5" customHeight="1" x14ac:dyDescent="0.25"/>
    <row r="782" ht="19.5" customHeight="1" x14ac:dyDescent="0.25"/>
    <row r="783" ht="19.5" customHeight="1" x14ac:dyDescent="0.25"/>
    <row r="784" ht="19.5" customHeight="1" x14ac:dyDescent="0.25"/>
    <row r="785" ht="19.5" customHeight="1" x14ac:dyDescent="0.25"/>
    <row r="786" ht="19.5" customHeight="1" x14ac:dyDescent="0.25"/>
    <row r="787" ht="19.5" customHeight="1" x14ac:dyDescent="0.25"/>
    <row r="788" ht="19.5" customHeight="1" x14ac:dyDescent="0.25"/>
    <row r="789" ht="19.5" customHeight="1" x14ac:dyDescent="0.25"/>
    <row r="790" ht="19.5" customHeight="1" x14ac:dyDescent="0.25"/>
    <row r="791" ht="19.5" customHeight="1" x14ac:dyDescent="0.25"/>
    <row r="792" ht="19.5" customHeight="1" x14ac:dyDescent="0.25"/>
    <row r="793" ht="19.5" customHeight="1" x14ac:dyDescent="0.25"/>
    <row r="794" ht="19.5" customHeight="1" x14ac:dyDescent="0.25"/>
    <row r="795" ht="19.5" customHeight="1" x14ac:dyDescent="0.25"/>
    <row r="796" ht="19.5" customHeight="1" x14ac:dyDescent="0.25"/>
    <row r="797" ht="19.5" customHeight="1" x14ac:dyDescent="0.25"/>
    <row r="798" ht="19.5" customHeight="1" x14ac:dyDescent="0.25"/>
    <row r="799" ht="19.5" customHeight="1" x14ac:dyDescent="0.25"/>
    <row r="800" ht="19.5" customHeight="1" x14ac:dyDescent="0.25"/>
    <row r="801" ht="19.5" customHeight="1" x14ac:dyDescent="0.25"/>
    <row r="802" ht="19.5" customHeight="1" x14ac:dyDescent="0.25"/>
    <row r="803" ht="19.5" customHeight="1" x14ac:dyDescent="0.25"/>
    <row r="804" ht="19.5" customHeight="1" x14ac:dyDescent="0.25"/>
    <row r="805" ht="19.5" customHeight="1" x14ac:dyDescent="0.25"/>
    <row r="806" ht="19.5" customHeight="1" x14ac:dyDescent="0.25"/>
    <row r="807" ht="19.5" customHeight="1" x14ac:dyDescent="0.25"/>
    <row r="808" ht="19.5" customHeight="1" x14ac:dyDescent="0.25"/>
    <row r="809" ht="19.5" customHeight="1" x14ac:dyDescent="0.25"/>
    <row r="810" ht="19.5" customHeight="1" x14ac:dyDescent="0.25"/>
    <row r="811" ht="19.5" customHeight="1" x14ac:dyDescent="0.25"/>
    <row r="812" ht="19.5" customHeight="1" x14ac:dyDescent="0.25"/>
    <row r="813" ht="19.5" customHeight="1" x14ac:dyDescent="0.25"/>
    <row r="814" ht="19.5" customHeight="1" x14ac:dyDescent="0.25"/>
    <row r="815" ht="19.5" customHeight="1" x14ac:dyDescent="0.25"/>
    <row r="816" ht="19.5" customHeight="1" x14ac:dyDescent="0.25"/>
    <row r="817" ht="19.5" customHeight="1" x14ac:dyDescent="0.25"/>
    <row r="818" ht="19.5" customHeight="1" x14ac:dyDescent="0.25"/>
    <row r="819" ht="19.5" customHeight="1" x14ac:dyDescent="0.25"/>
    <row r="820" ht="19.5" customHeight="1" x14ac:dyDescent="0.25"/>
    <row r="821" ht="19.5" customHeight="1" x14ac:dyDescent="0.25"/>
    <row r="822" ht="19.5" customHeight="1" x14ac:dyDescent="0.25"/>
    <row r="823" ht="19.5" customHeight="1" x14ac:dyDescent="0.25"/>
    <row r="824" ht="19.5" customHeight="1" x14ac:dyDescent="0.25"/>
    <row r="825" ht="19.5" customHeight="1" x14ac:dyDescent="0.25"/>
    <row r="826" ht="19.5" customHeight="1" x14ac:dyDescent="0.25"/>
    <row r="827" ht="19.5" customHeight="1" x14ac:dyDescent="0.25"/>
    <row r="828" ht="19.5" customHeight="1" x14ac:dyDescent="0.25"/>
    <row r="829" ht="19.5" customHeight="1" x14ac:dyDescent="0.25"/>
    <row r="830" ht="19.5" customHeight="1" x14ac:dyDescent="0.25"/>
    <row r="831" ht="19.5" customHeight="1" x14ac:dyDescent="0.25"/>
    <row r="832" ht="19.5" customHeight="1" x14ac:dyDescent="0.25"/>
    <row r="833" ht="19.5" customHeight="1" x14ac:dyDescent="0.25"/>
    <row r="834" ht="19.5" customHeight="1" x14ac:dyDescent="0.25"/>
    <row r="835" ht="19.5" customHeight="1" x14ac:dyDescent="0.25"/>
    <row r="836" ht="19.5" customHeight="1" x14ac:dyDescent="0.25"/>
    <row r="837" ht="19.5" customHeight="1" x14ac:dyDescent="0.25"/>
    <row r="838" ht="19.5" customHeight="1" x14ac:dyDescent="0.25"/>
    <row r="839" ht="19.5" customHeight="1" x14ac:dyDescent="0.25"/>
    <row r="840" ht="19.5" customHeight="1" x14ac:dyDescent="0.25"/>
    <row r="841" ht="19.5" customHeight="1" x14ac:dyDescent="0.25"/>
    <row r="842" ht="19.5" customHeight="1" x14ac:dyDescent="0.25"/>
    <row r="843" ht="19.5" customHeight="1" x14ac:dyDescent="0.25"/>
    <row r="844" ht="19.5" customHeight="1" x14ac:dyDescent="0.25"/>
    <row r="845" ht="19.5" customHeight="1" x14ac:dyDescent="0.25"/>
    <row r="846" ht="19.5" customHeight="1" x14ac:dyDescent="0.25"/>
    <row r="847" ht="19.5" customHeight="1" x14ac:dyDescent="0.25"/>
    <row r="848" ht="19.5" customHeight="1" x14ac:dyDescent="0.25"/>
    <row r="849" ht="19.5" customHeight="1" x14ac:dyDescent="0.25"/>
    <row r="850" ht="19.5" customHeight="1" x14ac:dyDescent="0.25"/>
    <row r="851" ht="19.5" customHeight="1" x14ac:dyDescent="0.25"/>
    <row r="852" ht="19.5" customHeight="1" x14ac:dyDescent="0.25"/>
    <row r="853" ht="19.5" customHeight="1" x14ac:dyDescent="0.25"/>
    <row r="854" ht="19.5" customHeight="1" x14ac:dyDescent="0.25"/>
    <row r="855" ht="19.5" customHeight="1" x14ac:dyDescent="0.25"/>
    <row r="856" ht="19.5" customHeight="1" x14ac:dyDescent="0.25"/>
    <row r="857" ht="19.5" customHeight="1" x14ac:dyDescent="0.25"/>
    <row r="858" ht="19.5" customHeight="1" x14ac:dyDescent="0.25"/>
    <row r="859" ht="19.5" customHeight="1" x14ac:dyDescent="0.25"/>
    <row r="860" ht="19.5" customHeight="1" x14ac:dyDescent="0.25"/>
    <row r="861" ht="19.5" customHeight="1" x14ac:dyDescent="0.25"/>
    <row r="862" ht="19.5" customHeight="1" x14ac:dyDescent="0.25"/>
    <row r="863" ht="19.5" customHeight="1" x14ac:dyDescent="0.25"/>
    <row r="864" ht="19.5" customHeight="1" x14ac:dyDescent="0.25"/>
    <row r="865" ht="19.5" customHeight="1" x14ac:dyDescent="0.25"/>
    <row r="866" ht="19.5" customHeight="1" x14ac:dyDescent="0.25"/>
    <row r="867" ht="19.5" customHeight="1" x14ac:dyDescent="0.25"/>
    <row r="868" ht="19.5" customHeight="1" x14ac:dyDescent="0.25"/>
    <row r="869" ht="19.5" customHeight="1" x14ac:dyDescent="0.25"/>
    <row r="870" ht="19.5" customHeight="1" x14ac:dyDescent="0.25"/>
    <row r="871" ht="19.5" customHeight="1" x14ac:dyDescent="0.25"/>
    <row r="872" ht="19.5" customHeight="1" x14ac:dyDescent="0.25"/>
    <row r="873" ht="19.5" customHeight="1" x14ac:dyDescent="0.25"/>
    <row r="874" ht="19.5" customHeight="1" x14ac:dyDescent="0.25"/>
    <row r="875" ht="19.5" customHeight="1" x14ac:dyDescent="0.25"/>
    <row r="876" ht="19.5" customHeight="1" x14ac:dyDescent="0.25"/>
    <row r="877" ht="19.5" customHeight="1" x14ac:dyDescent="0.25"/>
    <row r="878" ht="19.5" customHeight="1" x14ac:dyDescent="0.25"/>
    <row r="879" ht="19.5" customHeight="1" x14ac:dyDescent="0.25"/>
    <row r="880" ht="19.5" customHeight="1" x14ac:dyDescent="0.25"/>
    <row r="881" ht="19.5" customHeight="1" x14ac:dyDescent="0.25"/>
    <row r="882" ht="19.5" customHeight="1" x14ac:dyDescent="0.25"/>
    <row r="883" ht="19.5" customHeight="1" x14ac:dyDescent="0.25"/>
    <row r="884" ht="19.5" customHeight="1" x14ac:dyDescent="0.25"/>
    <row r="885" ht="19.5" customHeight="1" x14ac:dyDescent="0.25"/>
    <row r="886" ht="19.5" customHeight="1" x14ac:dyDescent="0.25"/>
    <row r="887" ht="19.5" customHeight="1" x14ac:dyDescent="0.25"/>
    <row r="888" ht="19.5" customHeight="1" x14ac:dyDescent="0.25"/>
    <row r="889" ht="19.5" customHeight="1" x14ac:dyDescent="0.25"/>
    <row r="890" ht="19.5" customHeight="1" x14ac:dyDescent="0.25"/>
    <row r="891" ht="19.5" customHeight="1" x14ac:dyDescent="0.25"/>
    <row r="892" ht="19.5" customHeight="1" x14ac:dyDescent="0.25"/>
    <row r="893" ht="19.5" customHeight="1" x14ac:dyDescent="0.25"/>
    <row r="894" ht="19.5" customHeight="1" x14ac:dyDescent="0.25"/>
    <row r="895" ht="19.5" customHeight="1" x14ac:dyDescent="0.25"/>
    <row r="896" ht="19.5" customHeight="1" x14ac:dyDescent="0.25"/>
    <row r="897" ht="19.5" customHeight="1" x14ac:dyDescent="0.25"/>
    <row r="898" ht="19.5" customHeight="1" x14ac:dyDescent="0.25"/>
    <row r="899" ht="19.5" customHeight="1" x14ac:dyDescent="0.25"/>
    <row r="900" ht="19.5" customHeight="1" x14ac:dyDescent="0.25"/>
    <row r="901" ht="19.5" customHeight="1" x14ac:dyDescent="0.25"/>
    <row r="902" ht="19.5" customHeight="1" x14ac:dyDescent="0.25"/>
    <row r="903" ht="19.5" customHeight="1" x14ac:dyDescent="0.25"/>
    <row r="904" ht="19.5" customHeight="1" x14ac:dyDescent="0.25"/>
    <row r="905" ht="19.5" customHeight="1" x14ac:dyDescent="0.25"/>
    <row r="906" ht="19.5" customHeight="1" x14ac:dyDescent="0.25"/>
    <row r="907" ht="19.5" customHeight="1" x14ac:dyDescent="0.25"/>
    <row r="908" ht="19.5" customHeight="1" x14ac:dyDescent="0.25"/>
    <row r="909" ht="19.5" customHeight="1" x14ac:dyDescent="0.25"/>
    <row r="910" ht="19.5" customHeight="1" x14ac:dyDescent="0.25"/>
    <row r="911" ht="19.5" customHeight="1" x14ac:dyDescent="0.25"/>
    <row r="912" ht="19.5" customHeight="1" x14ac:dyDescent="0.25"/>
    <row r="913" ht="19.5" customHeight="1" x14ac:dyDescent="0.25"/>
    <row r="914" ht="19.5" customHeight="1" x14ac:dyDescent="0.25"/>
    <row r="915" ht="19.5" customHeight="1" x14ac:dyDescent="0.25"/>
    <row r="916" ht="19.5" customHeight="1" x14ac:dyDescent="0.25"/>
    <row r="917" ht="19.5" customHeight="1" x14ac:dyDescent="0.25"/>
    <row r="918" ht="19.5" customHeight="1" x14ac:dyDescent="0.25"/>
    <row r="919" ht="19.5" customHeight="1" x14ac:dyDescent="0.25"/>
    <row r="920" ht="19.5" customHeight="1" x14ac:dyDescent="0.25"/>
    <row r="921" ht="19.5" customHeight="1" x14ac:dyDescent="0.25"/>
    <row r="922" ht="19.5" customHeight="1" x14ac:dyDescent="0.25"/>
    <row r="923" ht="19.5" customHeight="1" x14ac:dyDescent="0.25"/>
    <row r="924" ht="19.5" customHeight="1" x14ac:dyDescent="0.25"/>
    <row r="925" ht="19.5" customHeight="1" x14ac:dyDescent="0.25"/>
    <row r="926" ht="19.5" customHeight="1" x14ac:dyDescent="0.25"/>
    <row r="927" ht="19.5" customHeight="1" x14ac:dyDescent="0.25"/>
    <row r="928" ht="19.5" customHeight="1" x14ac:dyDescent="0.25"/>
    <row r="929" ht="19.5" customHeight="1" x14ac:dyDescent="0.25"/>
    <row r="930" ht="19.5" customHeight="1" x14ac:dyDescent="0.25"/>
    <row r="931" ht="19.5" customHeight="1" x14ac:dyDescent="0.25"/>
    <row r="932" ht="19.5" customHeight="1" x14ac:dyDescent="0.25"/>
    <row r="933" ht="19.5" customHeight="1" x14ac:dyDescent="0.25"/>
    <row r="934" ht="19.5" customHeight="1" x14ac:dyDescent="0.25"/>
    <row r="935" ht="19.5" customHeight="1" x14ac:dyDescent="0.25"/>
    <row r="936" ht="19.5" customHeight="1" x14ac:dyDescent="0.25"/>
    <row r="937" ht="19.5" customHeight="1" x14ac:dyDescent="0.25"/>
    <row r="938" ht="19.5" customHeight="1" x14ac:dyDescent="0.25"/>
    <row r="939" ht="19.5" customHeight="1" x14ac:dyDescent="0.25"/>
    <row r="940" ht="19.5" customHeight="1" x14ac:dyDescent="0.25"/>
    <row r="941" ht="19.5" customHeight="1" x14ac:dyDescent="0.25"/>
    <row r="942" ht="19.5" customHeight="1" x14ac:dyDescent="0.25"/>
    <row r="943" ht="19.5" customHeight="1" x14ac:dyDescent="0.25"/>
    <row r="944" ht="19.5" customHeight="1" x14ac:dyDescent="0.25"/>
    <row r="945" ht="19.5" customHeight="1" x14ac:dyDescent="0.25"/>
    <row r="946" ht="19.5" customHeight="1" x14ac:dyDescent="0.25"/>
    <row r="947" ht="19.5" customHeight="1" x14ac:dyDescent="0.25"/>
    <row r="948" ht="19.5" customHeight="1" x14ac:dyDescent="0.25"/>
    <row r="949" ht="19.5" customHeight="1" x14ac:dyDescent="0.25"/>
    <row r="950" ht="19.5" customHeight="1" x14ac:dyDescent="0.25"/>
    <row r="951" ht="19.5" customHeight="1" x14ac:dyDescent="0.25"/>
    <row r="952" ht="19.5" customHeight="1" x14ac:dyDescent="0.25"/>
    <row r="953" ht="19.5" customHeight="1" x14ac:dyDescent="0.25"/>
    <row r="954" ht="19.5" customHeight="1" x14ac:dyDescent="0.25"/>
    <row r="955" ht="19.5" customHeight="1" x14ac:dyDescent="0.25"/>
    <row r="956" ht="19.5" customHeight="1" x14ac:dyDescent="0.25"/>
    <row r="957" ht="19.5" customHeight="1" x14ac:dyDescent="0.25"/>
    <row r="958" ht="19.5" customHeight="1" x14ac:dyDescent="0.25"/>
    <row r="959" ht="19.5" customHeight="1" x14ac:dyDescent="0.25"/>
    <row r="960" ht="19.5" customHeight="1" x14ac:dyDescent="0.25"/>
    <row r="961" ht="19.5" customHeight="1" x14ac:dyDescent="0.25"/>
    <row r="962" ht="19.5" customHeight="1" x14ac:dyDescent="0.25"/>
    <row r="963" ht="19.5" customHeight="1" x14ac:dyDescent="0.25"/>
    <row r="964" ht="19.5" customHeight="1" x14ac:dyDescent="0.25"/>
    <row r="965" ht="19.5" customHeight="1" x14ac:dyDescent="0.25"/>
    <row r="966" ht="19.5" customHeight="1" x14ac:dyDescent="0.25"/>
    <row r="967" ht="19.5" customHeight="1" x14ac:dyDescent="0.25"/>
    <row r="968" ht="19.5" customHeight="1" x14ac:dyDescent="0.25"/>
    <row r="969" ht="19.5" customHeight="1" x14ac:dyDescent="0.25"/>
    <row r="970" ht="19.5" customHeight="1" x14ac:dyDescent="0.25"/>
    <row r="971" ht="19.5" customHeight="1" x14ac:dyDescent="0.25"/>
    <row r="972" ht="19.5" customHeight="1" x14ac:dyDescent="0.25"/>
    <row r="973" ht="19.5" customHeight="1" x14ac:dyDescent="0.25"/>
    <row r="974" ht="19.5" customHeight="1" x14ac:dyDescent="0.25"/>
    <row r="975" ht="19.5" customHeight="1" x14ac:dyDescent="0.25"/>
    <row r="976" ht="19.5" customHeight="1" x14ac:dyDescent="0.25"/>
    <row r="977" ht="19.5" customHeight="1" x14ac:dyDescent="0.25"/>
    <row r="978" ht="19.5" customHeight="1" x14ac:dyDescent="0.25"/>
    <row r="979" ht="19.5" customHeight="1" x14ac:dyDescent="0.25"/>
    <row r="980" ht="19.5" customHeight="1" x14ac:dyDescent="0.25"/>
    <row r="981" ht="19.5" customHeight="1" x14ac:dyDescent="0.25"/>
    <row r="982" ht="19.5" customHeight="1" x14ac:dyDescent="0.25"/>
    <row r="983" ht="19.5" customHeight="1" x14ac:dyDescent="0.25"/>
    <row r="984" ht="19.5" customHeight="1" x14ac:dyDescent="0.25"/>
    <row r="985" ht="19.5" customHeight="1" x14ac:dyDescent="0.25"/>
    <row r="986" ht="19.5" customHeight="1" x14ac:dyDescent="0.25"/>
    <row r="987" ht="19.5" customHeight="1" x14ac:dyDescent="0.25"/>
    <row r="988" ht="19.5" customHeight="1" x14ac:dyDescent="0.25"/>
    <row r="989" ht="19.5" customHeight="1" x14ac:dyDescent="0.25"/>
    <row r="990" ht="19.5" customHeight="1" x14ac:dyDescent="0.25"/>
    <row r="991" ht="19.5" customHeight="1" x14ac:dyDescent="0.25"/>
    <row r="992" ht="19.5" customHeight="1" x14ac:dyDescent="0.25"/>
    <row r="993" ht="19.5" customHeight="1" x14ac:dyDescent="0.25"/>
    <row r="994" ht="19.5" customHeight="1" x14ac:dyDescent="0.25"/>
    <row r="995" ht="19.5" customHeight="1" x14ac:dyDescent="0.25"/>
    <row r="996" ht="19.5" customHeight="1" x14ac:dyDescent="0.25"/>
    <row r="997" ht="19.5" customHeight="1" x14ac:dyDescent="0.25"/>
    <row r="998" ht="19.5" customHeight="1" x14ac:dyDescent="0.25"/>
    <row r="999" ht="19.5" customHeight="1" x14ac:dyDescent="0.25"/>
    <row r="1000" ht="19.5" customHeight="1" x14ac:dyDescent="0.25"/>
    <row r="1001" ht="19.5" customHeight="1" x14ac:dyDescent="0.25"/>
    <row r="1002" ht="19.5" customHeight="1" x14ac:dyDescent="0.25"/>
    <row r="1003" ht="19.5" customHeight="1" x14ac:dyDescent="0.25"/>
    <row r="1004" ht="19.5" customHeight="1" x14ac:dyDescent="0.25"/>
  </sheetData>
  <sheetProtection algorithmName="SHA-512" hashValue="HXT9CfY5WmARseBlQJR8doxBn4SsiAAzLC+I2Zh8fUwVdXWPlVUF9Nn3YRULppUAA2vVI9p0zL7eQI9/HrbPFg==" saltValue="pvov/2pDbJGq2478pL5v4g==" spinCount="100000" sheet="1" objects="1" scenarios="1"/>
  <phoneticPr fontId="3"/>
  <conditionalFormatting sqref="B3">
    <cfRule type="cellIs" dxfId="13" priority="8" operator="equal">
      <formula>$B$3</formula>
    </cfRule>
  </conditionalFormatting>
  <conditionalFormatting sqref="B10">
    <cfRule type="cellIs" dxfId="12" priority="3" operator="equal">
      <formula>$B$3</formula>
    </cfRule>
  </conditionalFormatting>
  <conditionalFormatting sqref="B13">
    <cfRule type="cellIs" dxfId="11" priority="2" operator="equal">
      <formula>$B$3</formula>
    </cfRule>
  </conditionalFormatting>
  <conditionalFormatting sqref="B16">
    <cfRule type="cellIs" dxfId="10" priority="1" operator="equal">
      <formula>$B$3</formula>
    </cfRule>
  </conditionalFormatting>
  <conditionalFormatting sqref="C3:C4">
    <cfRule type="cellIs" dxfId="9" priority="6" operator="equal">
      <formula>$B$3</formula>
    </cfRule>
  </conditionalFormatting>
  <pageMargins left="0.7" right="0.7" top="0.75" bottom="0.75" header="0" footer="0"/>
  <pageSetup paperSize="9" scale="5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A995"/>
  <sheetViews>
    <sheetView view="pageBreakPreview" zoomScale="70" zoomScaleNormal="100" zoomScaleSheetLayoutView="100" workbookViewId="0">
      <selection activeCell="M29" sqref="M29"/>
    </sheetView>
  </sheetViews>
  <sheetFormatPr defaultColWidth="11.125" defaultRowHeight="15" customHeight="1" x14ac:dyDescent="0.25"/>
  <cols>
    <col min="1" max="1" width="3.375" style="12" customWidth="1"/>
    <col min="2" max="2" width="9.5" style="12" customWidth="1"/>
    <col min="3" max="3" width="27.375" style="12" customWidth="1"/>
    <col min="4" max="4" width="15.625" style="12" customWidth="1"/>
    <col min="5" max="5" width="7" style="12" customWidth="1"/>
    <col min="6" max="6" width="11.875" style="12" customWidth="1"/>
    <col min="7" max="7" width="21.5" style="12" customWidth="1"/>
    <col min="8" max="8" width="14.625" style="12" customWidth="1"/>
    <col min="9" max="9" width="17" style="12" customWidth="1"/>
    <col min="10" max="10" width="12" style="12" bestFit="1" customWidth="1"/>
    <col min="11" max="11" width="13.625" style="12" customWidth="1"/>
    <col min="12" max="12" width="10.875" style="12" customWidth="1"/>
    <col min="13" max="13" width="13" style="12" customWidth="1"/>
    <col min="14" max="14" width="12" style="12" bestFit="1" customWidth="1"/>
    <col min="15" max="15" width="10.625" style="12" customWidth="1"/>
    <col min="16" max="27" width="8.375" style="12" customWidth="1"/>
    <col min="28" max="16384" width="11.125" style="12"/>
  </cols>
  <sheetData>
    <row r="1" spans="2:12" ht="14.25" x14ac:dyDescent="0.25"/>
    <row r="2" spans="2:12" ht="14.25" x14ac:dyDescent="0.25">
      <c r="B2" s="1" t="s">
        <v>50</v>
      </c>
      <c r="E2" s="1" t="s">
        <v>51</v>
      </c>
    </row>
    <row r="3" spans="2:12" ht="30" customHeight="1" x14ac:dyDescent="0.25">
      <c r="B3" s="54" t="s">
        <v>52</v>
      </c>
      <c r="C3" s="13" t="s">
        <v>27</v>
      </c>
      <c r="E3" s="69"/>
      <c r="F3" s="70"/>
      <c r="G3" s="70"/>
      <c r="H3" s="70"/>
      <c r="I3" s="70"/>
      <c r="J3" s="71"/>
    </row>
    <row r="4" spans="2:12" ht="30" customHeight="1" x14ac:dyDescent="0.25">
      <c r="B4" s="54" t="s">
        <v>53</v>
      </c>
      <c r="C4" s="13" t="s">
        <v>27</v>
      </c>
      <c r="E4" s="72"/>
      <c r="F4" s="73"/>
      <c r="G4" s="73"/>
      <c r="H4" s="73"/>
      <c r="I4" s="73"/>
      <c r="J4" s="74"/>
    </row>
    <row r="5" spans="2:12" ht="14.25" x14ac:dyDescent="0.25"/>
    <row r="6" spans="2:12" ht="14.25" x14ac:dyDescent="0.25">
      <c r="B6" s="1" t="s">
        <v>54</v>
      </c>
      <c r="D6" s="26">
        <v>46113</v>
      </c>
      <c r="E6" s="26" t="s">
        <v>55</v>
      </c>
    </row>
    <row r="7" spans="2:12" ht="56.1" customHeight="1" x14ac:dyDescent="0.25">
      <c r="C7" s="23" t="s">
        <v>56</v>
      </c>
      <c r="D7" s="23" t="s">
        <v>57</v>
      </c>
      <c r="E7" s="23" t="s">
        <v>58</v>
      </c>
      <c r="F7" s="23" t="s">
        <v>59</v>
      </c>
      <c r="G7" s="54" t="s">
        <v>60</v>
      </c>
      <c r="H7" s="55" t="s">
        <v>61</v>
      </c>
      <c r="I7" s="54" t="s">
        <v>62</v>
      </c>
      <c r="J7" s="23" t="s">
        <v>74</v>
      </c>
      <c r="K7" s="66" t="s">
        <v>75</v>
      </c>
      <c r="L7" s="59"/>
    </row>
    <row r="8" spans="2:12" ht="45.95" customHeight="1" x14ac:dyDescent="0.25">
      <c r="C8" s="14"/>
      <c r="D8" s="15"/>
      <c r="E8" s="21">
        <f>ROUNDDOWN(YEARFRAC(D8,$D$6,1),0)</f>
        <v>126</v>
      </c>
      <c r="F8" s="14"/>
      <c r="G8" s="14"/>
      <c r="H8" s="14"/>
      <c r="I8" s="14"/>
      <c r="J8" s="19"/>
      <c r="K8" s="67"/>
      <c r="L8" s="16"/>
    </row>
    <row r="9" spans="2:12" ht="14.25" x14ac:dyDescent="0.25"/>
    <row r="10" spans="2:12" ht="14.25" x14ac:dyDescent="0.25">
      <c r="B10" s="1" t="s">
        <v>63</v>
      </c>
    </row>
    <row r="11" spans="2:12" ht="14.25" x14ac:dyDescent="0.25">
      <c r="B11" s="56" t="s">
        <v>64</v>
      </c>
      <c r="D11" s="26">
        <f>D6</f>
        <v>46113</v>
      </c>
      <c r="E11" s="26" t="s">
        <v>55</v>
      </c>
    </row>
    <row r="12" spans="2:12" ht="66" customHeight="1" x14ac:dyDescent="0.25">
      <c r="B12" s="23" t="s">
        <v>65</v>
      </c>
      <c r="C12" s="23" t="s">
        <v>66</v>
      </c>
      <c r="D12" s="23" t="s">
        <v>57</v>
      </c>
      <c r="E12" s="23" t="s">
        <v>67</v>
      </c>
      <c r="F12" s="23" t="s">
        <v>59</v>
      </c>
      <c r="G12" s="54" t="s">
        <v>60</v>
      </c>
      <c r="H12" s="55" t="s">
        <v>61</v>
      </c>
      <c r="I12" s="54" t="s">
        <v>62</v>
      </c>
      <c r="J12" s="23" t="s">
        <v>74</v>
      </c>
      <c r="K12" s="66" t="s">
        <v>75</v>
      </c>
      <c r="L12" s="59"/>
    </row>
    <row r="13" spans="2:12" ht="45.95" customHeight="1" x14ac:dyDescent="0.25">
      <c r="B13" s="24">
        <v>1</v>
      </c>
      <c r="C13" s="21">
        <f t="shared" ref="C13:D13" si="0">C8</f>
        <v>0</v>
      </c>
      <c r="D13" s="22">
        <f t="shared" si="0"/>
        <v>0</v>
      </c>
      <c r="E13" s="21">
        <f t="shared" ref="E13:E16" si="1">ROUNDDOWN(YEARFRAC(D13,$D$6,1),0)</f>
        <v>126</v>
      </c>
      <c r="F13" s="21">
        <f>F8</f>
        <v>0</v>
      </c>
      <c r="G13" s="21">
        <f t="shared" ref="G13:K13" si="2">G8</f>
        <v>0</v>
      </c>
      <c r="H13" s="21">
        <f t="shared" si="2"/>
        <v>0</v>
      </c>
      <c r="I13" s="21">
        <f t="shared" si="2"/>
        <v>0</v>
      </c>
      <c r="J13" s="21">
        <f t="shared" si="2"/>
        <v>0</v>
      </c>
      <c r="K13" s="68">
        <f t="shared" si="2"/>
        <v>0</v>
      </c>
      <c r="L13" s="1"/>
    </row>
    <row r="14" spans="2:12" ht="45.95" customHeight="1" x14ac:dyDescent="0.25">
      <c r="B14" s="24" t="s">
        <v>125</v>
      </c>
      <c r="C14" s="14"/>
      <c r="D14" s="15"/>
      <c r="E14" s="21">
        <f t="shared" si="1"/>
        <v>126</v>
      </c>
      <c r="F14" s="14"/>
      <c r="G14" s="14"/>
      <c r="H14" s="14"/>
      <c r="I14" s="14"/>
      <c r="J14" s="19"/>
      <c r="K14" s="67"/>
      <c r="L14" s="16"/>
    </row>
    <row r="15" spans="2:12" ht="45.95" customHeight="1" x14ac:dyDescent="0.25">
      <c r="B15" s="24" t="s">
        <v>126</v>
      </c>
      <c r="C15" s="14"/>
      <c r="D15" s="15"/>
      <c r="E15" s="21">
        <f t="shared" si="1"/>
        <v>126</v>
      </c>
      <c r="F15" s="14"/>
      <c r="G15" s="14"/>
      <c r="H15" s="14"/>
      <c r="I15" s="14"/>
      <c r="J15" s="19"/>
      <c r="K15" s="67"/>
      <c r="L15" s="16"/>
    </row>
    <row r="16" spans="2:12" ht="45.95" customHeight="1" x14ac:dyDescent="0.25">
      <c r="B16" s="24" t="s">
        <v>127</v>
      </c>
      <c r="C16" s="14"/>
      <c r="D16" s="15"/>
      <c r="E16" s="21">
        <f t="shared" si="1"/>
        <v>126</v>
      </c>
      <c r="F16" s="14"/>
      <c r="G16" s="14"/>
      <c r="H16" s="14"/>
      <c r="I16" s="14"/>
      <c r="J16" s="19"/>
      <c r="K16" s="67"/>
      <c r="L16" s="16"/>
    </row>
    <row r="17" spans="1:27" ht="45.95" customHeight="1" x14ac:dyDescent="0.25">
      <c r="B17" s="24" t="s">
        <v>128</v>
      </c>
      <c r="C17" s="14"/>
      <c r="D17" s="15"/>
      <c r="E17" s="21">
        <f t="shared" ref="E17:E22" si="3">ROUNDDOWN(YEARFRAC(D17,$D$6,1),0)</f>
        <v>126</v>
      </c>
      <c r="F17" s="14"/>
      <c r="G17" s="14"/>
      <c r="H17" s="14"/>
      <c r="I17" s="14"/>
      <c r="J17" s="19"/>
      <c r="K17" s="67"/>
      <c r="L17" s="16"/>
    </row>
    <row r="18" spans="1:27" ht="45.95" customHeight="1" x14ac:dyDescent="0.25">
      <c r="B18" s="24" t="s">
        <v>129</v>
      </c>
      <c r="C18" s="14"/>
      <c r="D18" s="15"/>
      <c r="E18" s="21">
        <f t="shared" si="3"/>
        <v>126</v>
      </c>
      <c r="F18" s="14"/>
      <c r="G18" s="14"/>
      <c r="H18" s="14"/>
      <c r="I18" s="14"/>
      <c r="J18" s="19"/>
      <c r="K18" s="67"/>
      <c r="L18" s="16"/>
    </row>
    <row r="19" spans="1:27" ht="45.95" customHeight="1" x14ac:dyDescent="0.25">
      <c r="B19" s="24" t="s">
        <v>130</v>
      </c>
      <c r="C19" s="14"/>
      <c r="D19" s="15"/>
      <c r="E19" s="21">
        <f t="shared" si="3"/>
        <v>126</v>
      </c>
      <c r="F19" s="14"/>
      <c r="G19" s="14"/>
      <c r="H19" s="14"/>
      <c r="I19" s="14"/>
      <c r="J19" s="19"/>
      <c r="K19" s="67"/>
      <c r="L19" s="16"/>
    </row>
    <row r="20" spans="1:27" ht="45.95" customHeight="1" x14ac:dyDescent="0.25">
      <c r="B20" s="24" t="s">
        <v>131</v>
      </c>
      <c r="C20" s="14"/>
      <c r="D20" s="15"/>
      <c r="E20" s="21">
        <f t="shared" si="3"/>
        <v>126</v>
      </c>
      <c r="F20" s="14"/>
      <c r="G20" s="14"/>
      <c r="H20" s="14"/>
      <c r="I20" s="14"/>
      <c r="J20" s="19"/>
      <c r="K20" s="67"/>
      <c r="L20" s="16"/>
    </row>
    <row r="21" spans="1:27" ht="45.95" customHeight="1" x14ac:dyDescent="0.25">
      <c r="B21" s="24" t="s">
        <v>132</v>
      </c>
      <c r="C21" s="14"/>
      <c r="D21" s="15"/>
      <c r="E21" s="21">
        <f t="shared" si="3"/>
        <v>126</v>
      </c>
      <c r="F21" s="14"/>
      <c r="G21" s="14"/>
      <c r="H21" s="14"/>
      <c r="I21" s="14"/>
      <c r="J21" s="19"/>
      <c r="K21" s="67"/>
      <c r="L21" s="16"/>
    </row>
    <row r="22" spans="1:27" ht="45.95" customHeight="1" x14ac:dyDescent="0.25">
      <c r="B22" s="24" t="s">
        <v>133</v>
      </c>
      <c r="C22" s="14"/>
      <c r="D22" s="15"/>
      <c r="E22" s="21">
        <f t="shared" si="3"/>
        <v>126</v>
      </c>
      <c r="F22" s="14"/>
      <c r="G22" s="14"/>
      <c r="H22" s="14"/>
      <c r="I22" s="14"/>
      <c r="J22" s="19"/>
      <c r="K22" s="67"/>
      <c r="L22" s="16"/>
    </row>
    <row r="23" spans="1:27" ht="15.75" customHeight="1" x14ac:dyDescent="0.25"/>
    <row r="24" spans="1:27" ht="15.75" customHeight="1" x14ac:dyDescent="0.25">
      <c r="B24" s="1" t="s">
        <v>68</v>
      </c>
      <c r="D24" s="26">
        <f>D6</f>
        <v>46113</v>
      </c>
      <c r="E24" s="26" t="s">
        <v>55</v>
      </c>
      <c r="J24" s="1" t="s">
        <v>69</v>
      </c>
    </row>
    <row r="25" spans="1:27" ht="49.5" customHeight="1" x14ac:dyDescent="0.25">
      <c r="A25" s="16"/>
      <c r="B25" s="23" t="s">
        <v>123</v>
      </c>
      <c r="C25" s="23" t="s">
        <v>71</v>
      </c>
      <c r="D25" s="23" t="s">
        <v>57</v>
      </c>
      <c r="E25" s="23" t="s">
        <v>67</v>
      </c>
      <c r="F25" s="23" t="s">
        <v>59</v>
      </c>
      <c r="G25" s="54" t="s">
        <v>72</v>
      </c>
      <c r="H25" s="55" t="s">
        <v>124</v>
      </c>
      <c r="I25" s="54" t="s">
        <v>62</v>
      </c>
      <c r="J25" s="55" t="s">
        <v>121</v>
      </c>
      <c r="K25" s="54" t="s">
        <v>73</v>
      </c>
      <c r="L25" s="23" t="s">
        <v>74</v>
      </c>
      <c r="M25" s="23" t="s">
        <v>75</v>
      </c>
      <c r="N25" s="23" t="s">
        <v>76</v>
      </c>
      <c r="O25" s="23" t="s">
        <v>77</v>
      </c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</row>
    <row r="26" spans="1:27" ht="45.95" customHeight="1" x14ac:dyDescent="0.25">
      <c r="B26" s="24" t="s">
        <v>78</v>
      </c>
      <c r="C26" s="14"/>
      <c r="D26" s="15"/>
      <c r="E26" s="21">
        <f t="shared" ref="E26:E30" si="4">ROUNDDOWN(YEARFRAC(D26,$D$6,1),0)</f>
        <v>126</v>
      </c>
      <c r="F26" s="14"/>
      <c r="G26" s="14"/>
      <c r="H26" s="14"/>
      <c r="I26" s="14"/>
      <c r="J26" s="17" t="s">
        <v>79</v>
      </c>
      <c r="K26" s="18" t="s">
        <v>28</v>
      </c>
      <c r="L26" s="19"/>
      <c r="M26" s="19"/>
      <c r="N26" s="19"/>
      <c r="O26" s="20" t="s">
        <v>31</v>
      </c>
    </row>
    <row r="27" spans="1:27" ht="45.95" customHeight="1" x14ac:dyDescent="0.25">
      <c r="B27" s="24" t="s">
        <v>80</v>
      </c>
      <c r="C27" s="14"/>
      <c r="D27" s="15"/>
      <c r="E27" s="21">
        <f t="shared" si="4"/>
        <v>126</v>
      </c>
      <c r="F27" s="14"/>
      <c r="G27" s="14"/>
      <c r="H27" s="14"/>
      <c r="I27" s="14"/>
      <c r="J27" s="17" t="s">
        <v>79</v>
      </c>
      <c r="K27" s="18" t="s">
        <v>28</v>
      </c>
      <c r="L27" s="19"/>
      <c r="M27" s="19"/>
      <c r="N27" s="19"/>
      <c r="O27" s="20" t="s">
        <v>31</v>
      </c>
    </row>
    <row r="28" spans="1:27" ht="45.95" customHeight="1" x14ac:dyDescent="0.25">
      <c r="B28" s="24" t="s">
        <v>81</v>
      </c>
      <c r="C28" s="14"/>
      <c r="D28" s="15"/>
      <c r="E28" s="21">
        <f t="shared" si="4"/>
        <v>126</v>
      </c>
      <c r="F28" s="14"/>
      <c r="G28" s="14"/>
      <c r="H28" s="14"/>
      <c r="I28" s="14"/>
      <c r="J28" s="17" t="s">
        <v>79</v>
      </c>
      <c r="K28" s="18" t="s">
        <v>28</v>
      </c>
      <c r="L28" s="19"/>
      <c r="M28" s="19"/>
      <c r="N28" s="19"/>
      <c r="O28" s="20" t="s">
        <v>31</v>
      </c>
    </row>
    <row r="29" spans="1:27" ht="45.95" customHeight="1" x14ac:dyDescent="0.25">
      <c r="B29" s="24" t="s">
        <v>82</v>
      </c>
      <c r="C29" s="14"/>
      <c r="D29" s="15"/>
      <c r="E29" s="21">
        <f t="shared" si="4"/>
        <v>126</v>
      </c>
      <c r="F29" s="14"/>
      <c r="G29" s="14"/>
      <c r="H29" s="14"/>
      <c r="I29" s="14"/>
      <c r="J29" s="17" t="s">
        <v>79</v>
      </c>
      <c r="K29" s="18" t="s">
        <v>28</v>
      </c>
      <c r="L29" s="19"/>
      <c r="M29" s="19"/>
      <c r="N29" s="19"/>
      <c r="O29" s="20" t="s">
        <v>31</v>
      </c>
    </row>
    <row r="30" spans="1:27" ht="45.95" customHeight="1" x14ac:dyDescent="0.25">
      <c r="B30" s="24" t="s">
        <v>83</v>
      </c>
      <c r="C30" s="14"/>
      <c r="D30" s="15"/>
      <c r="E30" s="21">
        <f t="shared" si="4"/>
        <v>126</v>
      </c>
      <c r="F30" s="14"/>
      <c r="G30" s="14"/>
      <c r="H30" s="14"/>
      <c r="I30" s="14"/>
      <c r="J30" s="17" t="s">
        <v>79</v>
      </c>
      <c r="K30" s="18" t="s">
        <v>28</v>
      </c>
      <c r="L30" s="19"/>
      <c r="M30" s="19"/>
      <c r="N30" s="19"/>
      <c r="O30" s="20" t="s">
        <v>31</v>
      </c>
    </row>
    <row r="31" spans="1:27" ht="45.95" customHeight="1" x14ac:dyDescent="0.25">
      <c r="B31" s="24" t="s">
        <v>84</v>
      </c>
      <c r="C31" s="14"/>
      <c r="D31" s="15"/>
      <c r="E31" s="21">
        <f t="shared" ref="E31:E35" si="5">ROUNDDOWN(YEARFRAC(D31,$D$6,1),0)</f>
        <v>126</v>
      </c>
      <c r="F31" s="14"/>
      <c r="G31" s="14"/>
      <c r="H31" s="14"/>
      <c r="I31" s="14"/>
      <c r="J31" s="17" t="s">
        <v>79</v>
      </c>
      <c r="K31" s="18" t="s">
        <v>28</v>
      </c>
      <c r="L31" s="19"/>
      <c r="M31" s="19"/>
      <c r="N31" s="19"/>
      <c r="O31" s="20" t="s">
        <v>31</v>
      </c>
    </row>
    <row r="32" spans="1:27" ht="45.95" customHeight="1" x14ac:dyDescent="0.25">
      <c r="B32" s="24" t="s">
        <v>85</v>
      </c>
      <c r="C32" s="14"/>
      <c r="D32" s="15"/>
      <c r="E32" s="21">
        <f t="shared" si="5"/>
        <v>126</v>
      </c>
      <c r="F32" s="14"/>
      <c r="G32" s="14"/>
      <c r="H32" s="14"/>
      <c r="I32" s="14"/>
      <c r="J32" s="17" t="s">
        <v>79</v>
      </c>
      <c r="K32" s="18" t="s">
        <v>28</v>
      </c>
      <c r="L32" s="19"/>
      <c r="M32" s="19"/>
      <c r="N32" s="19"/>
      <c r="O32" s="20" t="s">
        <v>31</v>
      </c>
    </row>
    <row r="33" spans="2:15" ht="45.95" customHeight="1" x14ac:dyDescent="0.25">
      <c r="B33" s="24" t="s">
        <v>86</v>
      </c>
      <c r="C33" s="14"/>
      <c r="D33" s="15"/>
      <c r="E33" s="21">
        <f t="shared" si="5"/>
        <v>126</v>
      </c>
      <c r="F33" s="14"/>
      <c r="G33" s="14"/>
      <c r="H33" s="14"/>
      <c r="I33" s="14"/>
      <c r="J33" s="17" t="s">
        <v>79</v>
      </c>
      <c r="K33" s="18" t="s">
        <v>28</v>
      </c>
      <c r="L33" s="19"/>
      <c r="M33" s="19"/>
      <c r="N33" s="19"/>
      <c r="O33" s="20" t="s">
        <v>31</v>
      </c>
    </row>
    <row r="34" spans="2:15" ht="45.95" customHeight="1" x14ac:dyDescent="0.25">
      <c r="B34" s="24" t="s">
        <v>87</v>
      </c>
      <c r="C34" s="14"/>
      <c r="D34" s="15"/>
      <c r="E34" s="21">
        <f t="shared" si="5"/>
        <v>126</v>
      </c>
      <c r="F34" s="14"/>
      <c r="G34" s="14"/>
      <c r="H34" s="14"/>
      <c r="I34" s="14"/>
      <c r="J34" s="17" t="s">
        <v>79</v>
      </c>
      <c r="K34" s="18" t="s">
        <v>28</v>
      </c>
      <c r="L34" s="19"/>
      <c r="M34" s="19"/>
      <c r="N34" s="19"/>
      <c r="O34" s="20" t="s">
        <v>31</v>
      </c>
    </row>
    <row r="35" spans="2:15" ht="45.95" customHeight="1" x14ac:dyDescent="0.25">
      <c r="B35" s="24" t="s">
        <v>88</v>
      </c>
      <c r="C35" s="14"/>
      <c r="D35" s="15"/>
      <c r="E35" s="21">
        <f t="shared" si="5"/>
        <v>126</v>
      </c>
      <c r="F35" s="14"/>
      <c r="G35" s="14"/>
      <c r="H35" s="14"/>
      <c r="I35" s="14"/>
      <c r="J35" s="17" t="s">
        <v>79</v>
      </c>
      <c r="K35" s="18" t="s">
        <v>28</v>
      </c>
      <c r="L35" s="19"/>
      <c r="M35" s="19"/>
      <c r="N35" s="19"/>
      <c r="O35" s="20" t="s">
        <v>31</v>
      </c>
    </row>
    <row r="36" spans="2:15" ht="15.75" customHeight="1" x14ac:dyDescent="0.25"/>
    <row r="37" spans="2:15" ht="15.75" customHeight="1" x14ac:dyDescent="0.25"/>
    <row r="38" spans="2:15" ht="15.75" customHeight="1" x14ac:dyDescent="0.25"/>
    <row r="39" spans="2:15" ht="15.75" customHeight="1" x14ac:dyDescent="0.25"/>
    <row r="40" spans="2:15" ht="15.75" customHeight="1" x14ac:dyDescent="0.25"/>
    <row r="41" spans="2:15" ht="15.75" customHeight="1" x14ac:dyDescent="0.25"/>
    <row r="42" spans="2:15" ht="15.75" customHeight="1" x14ac:dyDescent="0.25"/>
    <row r="43" spans="2:15" ht="15.75" customHeight="1" x14ac:dyDescent="0.25"/>
    <row r="44" spans="2:15" ht="15.75" customHeight="1" x14ac:dyDescent="0.25"/>
    <row r="45" spans="2:15" ht="15.75" customHeight="1" x14ac:dyDescent="0.25"/>
    <row r="46" spans="2:15" ht="15.75" customHeight="1" x14ac:dyDescent="0.25"/>
    <row r="47" spans="2:15" ht="15.75" customHeight="1" x14ac:dyDescent="0.25"/>
    <row r="48" spans="2:15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mergeCells count="1">
    <mergeCell ref="E3:J4"/>
  </mergeCells>
  <phoneticPr fontId="3"/>
  <conditionalFormatting sqref="C3:C4">
    <cfRule type="cellIs" dxfId="8" priority="8" operator="equal">
      <formula>"Please select 選択してください"</formula>
    </cfRule>
  </conditionalFormatting>
  <conditionalFormatting sqref="E8 E26:E35">
    <cfRule type="cellIs" dxfId="7" priority="6" stopIfTrue="1" operator="greaterThan">
      <formula>115</formula>
    </cfRule>
  </conditionalFormatting>
  <conditionalFormatting sqref="E13:E22">
    <cfRule type="cellIs" dxfId="6" priority="9" operator="greaterThan">
      <formula>115</formula>
    </cfRule>
  </conditionalFormatting>
  <conditionalFormatting sqref="J26:J35">
    <cfRule type="cellIs" dxfId="5" priority="7" operator="equal">
      <formula>$B$12</formula>
    </cfRule>
  </conditionalFormatting>
  <conditionalFormatting sqref="K26:K35">
    <cfRule type="cellIs" dxfId="4" priority="5" operator="equal">
      <formula>"Pls sel 選択してください"</formula>
    </cfRule>
  </conditionalFormatting>
  <conditionalFormatting sqref="O26:O35">
    <cfRule type="cellIs" dxfId="3" priority="4" operator="equal">
      <formula>"選択してください"</formula>
    </cfRule>
  </conditionalFormatting>
  <dataValidations count="1">
    <dataValidation type="list" allowBlank="1" showErrorMessage="1" sqref="J26:J35" xr:uid="{00000000-0002-0000-0200-000002000000}">
      <formula1>$B$12:$B$22</formula1>
    </dataValidation>
  </dataValidations>
  <pageMargins left="0.7" right="0.7" top="0.75" bottom="0.75" header="0" footer="0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200-000000000000}">
          <x14:formula1>
            <xm:f>リスト!$B$3:$B$6</xm:f>
          </x14:formula1>
          <xm:sqref>C3:C4</xm:sqref>
        </x14:dataValidation>
        <x14:dataValidation type="list" allowBlank="1" showErrorMessage="1" xr:uid="{00000000-0002-0000-0200-000001000000}">
          <x14:formula1>
            <xm:f>リスト!$C$3:$C$6</xm:f>
          </x14:formula1>
          <xm:sqref>K26:K35</xm:sqref>
        </x14:dataValidation>
        <x14:dataValidation type="list" allowBlank="1" showInputMessage="1" showErrorMessage="1" xr:uid="{1BA9F3CD-3D79-3146-84AD-E503E9C57653}">
          <x14:formula1>
            <xm:f>リスト!$F$3:$F$5</xm:f>
          </x14:formula1>
          <xm:sqref>O26:O35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4:P967"/>
  <sheetViews>
    <sheetView view="pageBreakPreview" zoomScale="81" zoomScaleNormal="106" workbookViewId="0">
      <selection activeCell="O25" sqref="O25"/>
    </sheetView>
  </sheetViews>
  <sheetFormatPr defaultColWidth="11.125" defaultRowHeight="15" customHeight="1" x14ac:dyDescent="0.25"/>
  <cols>
    <col min="1" max="1" width="4.375" style="12" customWidth="1"/>
    <col min="2" max="2" width="14" style="12" customWidth="1"/>
    <col min="3" max="3" width="15.625" style="12" bestFit="1" customWidth="1"/>
    <col min="4" max="4" width="14" style="12" customWidth="1"/>
    <col min="5" max="5" width="13.375" style="12" customWidth="1"/>
    <col min="6" max="7" width="15.875" style="12" customWidth="1"/>
    <col min="8" max="8" width="18.625" style="12" customWidth="1"/>
    <col min="9" max="10" width="15.875" style="12" customWidth="1"/>
    <col min="11" max="11" width="14.125" style="12" customWidth="1"/>
    <col min="12" max="13" width="12.625" style="12" customWidth="1"/>
    <col min="14" max="14" width="14" style="12" customWidth="1"/>
    <col min="15" max="15" width="15.5" style="12" bestFit="1" customWidth="1"/>
    <col min="16" max="16" width="13.5" style="12" customWidth="1"/>
    <col min="17" max="17" width="4.375" style="12" customWidth="1"/>
    <col min="18" max="28" width="8.375" style="12" customWidth="1"/>
    <col min="29" max="16384" width="11.125" style="12"/>
  </cols>
  <sheetData>
    <row r="4" spans="2:16" ht="15" customHeight="1" x14ac:dyDescent="0.25">
      <c r="J4" s="27"/>
    </row>
    <row r="6" spans="2:16" ht="15" customHeight="1" x14ac:dyDescent="0.25">
      <c r="K6" s="27"/>
    </row>
    <row r="9" spans="2:16" thickBot="1" x14ac:dyDescent="0.3"/>
    <row r="10" spans="2:16" ht="14.25" x14ac:dyDescent="0.25">
      <c r="B10" s="32" t="s">
        <v>89</v>
      </c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4"/>
    </row>
    <row r="11" spans="2:16" ht="14.25" x14ac:dyDescent="0.25">
      <c r="B11" s="35" t="s">
        <v>90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36"/>
    </row>
    <row r="12" spans="2:16" ht="42.75" x14ac:dyDescent="0.25">
      <c r="B12" s="37" t="s">
        <v>91</v>
      </c>
      <c r="C12" s="23" t="s">
        <v>66</v>
      </c>
      <c r="D12" s="23" t="s">
        <v>122</v>
      </c>
      <c r="E12" s="60" t="s">
        <v>92</v>
      </c>
      <c r="F12" s="25"/>
      <c r="G12" s="23" t="s">
        <v>93</v>
      </c>
      <c r="H12" s="60" t="s">
        <v>94</v>
      </c>
      <c r="I12" s="23" t="s">
        <v>95</v>
      </c>
      <c r="J12" s="23" t="s">
        <v>96</v>
      </c>
      <c r="K12" s="42" t="s">
        <v>97</v>
      </c>
      <c r="L12" s="61" t="s">
        <v>98</v>
      </c>
      <c r="M12" s="60" t="s">
        <v>99</v>
      </c>
      <c r="N12" s="61" t="s">
        <v>100</v>
      </c>
      <c r="O12" s="62" t="s">
        <v>101</v>
      </c>
      <c r="P12" s="38" t="s">
        <v>102</v>
      </c>
    </row>
    <row r="13" spans="2:16" ht="30" customHeight="1" x14ac:dyDescent="0.25">
      <c r="B13" s="28" t="s">
        <v>70</v>
      </c>
      <c r="C13" s="21" t="e">
        <f>VLOOKUP(B13,①基本情報・研究者一覧!$B$26:$O$35,2,FALSE)</f>
        <v>#N/A</v>
      </c>
      <c r="D13" s="21" t="e">
        <f>VLOOKUP(B13,①基本情報・研究者一覧!$B$26:$O$35,10,FALSE)</f>
        <v>#N/A</v>
      </c>
      <c r="E13" s="21" t="e">
        <f>VLOOKUP(B13,①基本情報・研究者一覧!$B$25:$O$35,9,FALSE)</f>
        <v>#N/A</v>
      </c>
      <c r="F13" s="21" t="e">
        <f>VLOOKUP(E13,①基本情報・研究者一覧!$B$12:$J$22,2,FALSE)</f>
        <v>#N/A</v>
      </c>
      <c r="G13" s="13" t="s">
        <v>103</v>
      </c>
      <c r="H13" s="39" t="e" cm="1">
        <f t="array" ref="H13">INDEX(リスト!$B$10:$D$18,MATCH(D13&amp;G13,リスト!$B$10:$B$18&amp;リスト!$C$10:$C$18,0),3)</f>
        <v>#N/A</v>
      </c>
      <c r="I13" s="29"/>
      <c r="J13" s="29"/>
      <c r="K13" s="21">
        <f>_xlfn.DAYS(J13,I13)</f>
        <v>0</v>
      </c>
      <c r="L13" s="39">
        <f>IFERROR(ROUNDUP(H13*K13/(365/12),-3),0)</f>
        <v>0</v>
      </c>
      <c r="M13" s="30"/>
      <c r="N13" s="13" t="s">
        <v>104</v>
      </c>
      <c r="O13" s="39">
        <f>IFERROR((K13)*(VLOOKUP(N13,リスト!$B$21:$C$24,2,FALSE)),0)</f>
        <v>0</v>
      </c>
      <c r="P13" s="40">
        <f t="shared" ref="P13:P19" si="0">L13+M13+O13</f>
        <v>0</v>
      </c>
    </row>
    <row r="14" spans="2:16" ht="30" customHeight="1" x14ac:dyDescent="0.25">
      <c r="B14" s="28" t="s">
        <v>70</v>
      </c>
      <c r="C14" s="21" t="e">
        <f>VLOOKUP(B14,①基本情報・研究者一覧!$B$26:$O$35,2,FALSE)</f>
        <v>#N/A</v>
      </c>
      <c r="D14" s="21" t="e">
        <f>VLOOKUP(B14,①基本情報・研究者一覧!$B$26:$O$35,10,FALSE)</f>
        <v>#N/A</v>
      </c>
      <c r="E14" s="21" t="e">
        <f>VLOOKUP(B14,①基本情報・研究者一覧!$B$25:$O$35,9,FALSE)</f>
        <v>#N/A</v>
      </c>
      <c r="F14" s="21" t="e">
        <f>VLOOKUP(E14,①基本情報・研究者一覧!$B$12:$J$22,2,FALSE)</f>
        <v>#N/A</v>
      </c>
      <c r="G14" s="13" t="s">
        <v>103</v>
      </c>
      <c r="H14" s="39" t="e" cm="1">
        <f t="array" ref="H14">INDEX(リスト!$B$10:$D$18,MATCH(D14&amp;G14,リスト!$B$10:$B$18&amp;リスト!$C$10:$C$18,0),3)</f>
        <v>#N/A</v>
      </c>
      <c r="I14" s="29"/>
      <c r="J14" s="29"/>
      <c r="K14" s="21">
        <f t="shared" ref="K14:K19" si="1">_xlfn.DAYS(J14,I14)</f>
        <v>0</v>
      </c>
      <c r="L14" s="39">
        <f>IFERROR(ROUNDUP(H14*K14/(365/12),-3),0)</f>
        <v>0</v>
      </c>
      <c r="M14" s="30"/>
      <c r="N14" s="13" t="s">
        <v>104</v>
      </c>
      <c r="O14" s="39">
        <f>IFERROR((K14)*(VLOOKUP(N14,リスト!$B$21:$C$24,2,FALSE)),0)</f>
        <v>0</v>
      </c>
      <c r="P14" s="40">
        <f t="shared" si="0"/>
        <v>0</v>
      </c>
    </row>
    <row r="15" spans="2:16" ht="30" customHeight="1" x14ac:dyDescent="0.25">
      <c r="B15" s="28" t="s">
        <v>70</v>
      </c>
      <c r="C15" s="21" t="e">
        <f>VLOOKUP(B15,①基本情報・研究者一覧!$B$26:$O$35,2,FALSE)</f>
        <v>#N/A</v>
      </c>
      <c r="D15" s="21" t="e">
        <f>VLOOKUP(B15,①基本情報・研究者一覧!$B$26:$O$35,10,FALSE)</f>
        <v>#N/A</v>
      </c>
      <c r="E15" s="21" t="e">
        <f>VLOOKUP(B15,①基本情報・研究者一覧!$B$25:$O$35,9,FALSE)</f>
        <v>#N/A</v>
      </c>
      <c r="F15" s="21" t="e">
        <f>VLOOKUP(E15,①基本情報・研究者一覧!$B$12:$J$22,2,FALSE)</f>
        <v>#N/A</v>
      </c>
      <c r="G15" s="13" t="s">
        <v>103</v>
      </c>
      <c r="H15" s="39" t="e" cm="1">
        <f t="array" ref="H15">INDEX(リスト!$B$10:$D$18,MATCH(D15&amp;G15,リスト!$B$10:$B$18&amp;リスト!$C$10:$C$18,0),3)</f>
        <v>#N/A</v>
      </c>
      <c r="I15" s="29"/>
      <c r="J15" s="29"/>
      <c r="K15" s="21">
        <f t="shared" si="1"/>
        <v>0</v>
      </c>
      <c r="L15" s="39">
        <f>IFERROR(ROUNDUP(H15*K15/(365/12),-3),0)</f>
        <v>0</v>
      </c>
      <c r="M15" s="30"/>
      <c r="N15" s="13" t="s">
        <v>104</v>
      </c>
      <c r="O15" s="39">
        <f>IFERROR((K15)*(VLOOKUP(N15,リスト!$B$21:$C$24,2,FALSE)),0)</f>
        <v>0</v>
      </c>
      <c r="P15" s="40">
        <f t="shared" si="0"/>
        <v>0</v>
      </c>
    </row>
    <row r="16" spans="2:16" ht="30" customHeight="1" x14ac:dyDescent="0.25">
      <c r="B16" s="28" t="s">
        <v>70</v>
      </c>
      <c r="C16" s="21" t="e">
        <f>VLOOKUP(B16,①基本情報・研究者一覧!$B$26:$O$35,2,FALSE)</f>
        <v>#N/A</v>
      </c>
      <c r="D16" s="21" t="e">
        <f>VLOOKUP(B16,①基本情報・研究者一覧!$B$26:$O$35,10,FALSE)</f>
        <v>#N/A</v>
      </c>
      <c r="E16" s="21" t="e">
        <f>VLOOKUP(B16,①基本情報・研究者一覧!$B$25:$O$35,9,FALSE)</f>
        <v>#N/A</v>
      </c>
      <c r="F16" s="21" t="e">
        <f>VLOOKUP(E16,①基本情報・研究者一覧!$B$12:$J$22,2,FALSE)</f>
        <v>#N/A</v>
      </c>
      <c r="G16" s="13" t="s">
        <v>103</v>
      </c>
      <c r="H16" s="39" t="e" cm="1">
        <f t="array" ref="H16">INDEX(リスト!$B$10:$D$18,MATCH(D16&amp;G16,リスト!$B$10:$B$18&amp;リスト!$C$10:$C$18,0),3)</f>
        <v>#N/A</v>
      </c>
      <c r="I16" s="29"/>
      <c r="J16" s="29"/>
      <c r="K16" s="21">
        <f t="shared" si="1"/>
        <v>0</v>
      </c>
      <c r="L16" s="39">
        <f>IFERROR(ROUNDUP(H16*K16/(365/12),-3),0)</f>
        <v>0</v>
      </c>
      <c r="M16" s="30"/>
      <c r="N16" s="13" t="s">
        <v>104</v>
      </c>
      <c r="O16" s="39">
        <f>IFERROR((K16)*(VLOOKUP(N16,リスト!$B$21:$C$24,2,FALSE)),0)</f>
        <v>0</v>
      </c>
      <c r="P16" s="40">
        <f t="shared" si="0"/>
        <v>0</v>
      </c>
    </row>
    <row r="17" spans="2:16" ht="30" customHeight="1" x14ac:dyDescent="0.25">
      <c r="B17" s="28" t="s">
        <v>70</v>
      </c>
      <c r="C17" s="21" t="e">
        <f>VLOOKUP(B17,①基本情報・研究者一覧!$B$26:$O$35,2,FALSE)</f>
        <v>#N/A</v>
      </c>
      <c r="D17" s="21" t="e">
        <f>VLOOKUP(B17,①基本情報・研究者一覧!$B$26:$O$35,10,FALSE)</f>
        <v>#N/A</v>
      </c>
      <c r="E17" s="21" t="e">
        <f>VLOOKUP(B17,①基本情報・研究者一覧!$B$25:$O$35,9,FALSE)</f>
        <v>#N/A</v>
      </c>
      <c r="F17" s="21" t="e">
        <f>VLOOKUP(E17,①基本情報・研究者一覧!$B$12:$J$22,2,FALSE)</f>
        <v>#N/A</v>
      </c>
      <c r="G17" s="13" t="s">
        <v>103</v>
      </c>
      <c r="H17" s="39" t="e" cm="1">
        <f t="array" ref="H17">INDEX(リスト!$B$10:$D$18,MATCH(D17&amp;G17,リスト!$B$10:$B$18&amp;リスト!$C$10:$C$18,0),3)</f>
        <v>#N/A</v>
      </c>
      <c r="I17" s="29"/>
      <c r="J17" s="29"/>
      <c r="K17" s="21">
        <f t="shared" si="1"/>
        <v>0</v>
      </c>
      <c r="L17" s="39">
        <f>IFERROR(ROUNDUP(H17*K17/(365/12),-3),0)</f>
        <v>0</v>
      </c>
      <c r="M17" s="30"/>
      <c r="N17" s="13" t="s">
        <v>104</v>
      </c>
      <c r="O17" s="39">
        <f>IFERROR((K17)*(VLOOKUP(N17,リスト!$B$21:$C$24,2,FALSE)),0)</f>
        <v>0</v>
      </c>
      <c r="P17" s="40">
        <f t="shared" si="0"/>
        <v>0</v>
      </c>
    </row>
    <row r="18" spans="2:16" ht="30" customHeight="1" x14ac:dyDescent="0.25">
      <c r="B18" s="28" t="s">
        <v>70</v>
      </c>
      <c r="C18" s="21" t="e">
        <f>VLOOKUP(B18,①基本情報・研究者一覧!$B$26:$O$35,2,FALSE)</f>
        <v>#N/A</v>
      </c>
      <c r="D18" s="21" t="e">
        <f>VLOOKUP(B18,①基本情報・研究者一覧!$B$26:$O$35,10,FALSE)</f>
        <v>#N/A</v>
      </c>
      <c r="E18" s="21" t="e">
        <f>VLOOKUP(B18,①基本情報・研究者一覧!$B$25:$O$35,9,FALSE)</f>
        <v>#N/A</v>
      </c>
      <c r="F18" s="21" t="e">
        <f>VLOOKUP(E18,①基本情報・研究者一覧!$B$12:$J$22,2,FALSE)</f>
        <v>#N/A</v>
      </c>
      <c r="G18" s="13" t="s">
        <v>103</v>
      </c>
      <c r="H18" s="39" t="e" cm="1">
        <f t="array" ref="H18">INDEX(リスト!$B$10:$D$18,MATCH(D18&amp;G18,リスト!$B$10:$B$18&amp;リスト!$C$10:$C$18,0),3)</f>
        <v>#N/A</v>
      </c>
      <c r="I18" s="29"/>
      <c r="J18" s="29"/>
      <c r="K18" s="21">
        <f t="shared" si="1"/>
        <v>0</v>
      </c>
      <c r="L18" s="39">
        <f>IFERROR(ROUNDUP(H18*K18/(365/12),-3),0)</f>
        <v>0</v>
      </c>
      <c r="M18" s="30"/>
      <c r="N18" s="13" t="s">
        <v>104</v>
      </c>
      <c r="O18" s="39">
        <f>IFERROR((K18)*(VLOOKUP(N18,リスト!$B$21:$C$24,2,FALSE)),0)</f>
        <v>0</v>
      </c>
      <c r="P18" s="40">
        <f t="shared" si="0"/>
        <v>0</v>
      </c>
    </row>
    <row r="19" spans="2:16" ht="30" customHeight="1" x14ac:dyDescent="0.25">
      <c r="B19" s="28" t="s">
        <v>70</v>
      </c>
      <c r="C19" s="21" t="e">
        <f>VLOOKUP(B19,①基本情報・研究者一覧!$B$26:$O$35,2,FALSE)</f>
        <v>#N/A</v>
      </c>
      <c r="D19" s="21" t="e">
        <f>VLOOKUP(B19,①基本情報・研究者一覧!$B$26:$O$35,10,FALSE)</f>
        <v>#N/A</v>
      </c>
      <c r="E19" s="21" t="e">
        <f>VLOOKUP(B19,①基本情報・研究者一覧!$B$25:$O$35,9,FALSE)</f>
        <v>#N/A</v>
      </c>
      <c r="F19" s="21" t="e">
        <f>VLOOKUP(E19,①基本情報・研究者一覧!$B$12:$J$22,2,FALSE)</f>
        <v>#N/A</v>
      </c>
      <c r="G19" s="13" t="s">
        <v>103</v>
      </c>
      <c r="H19" s="39" t="e" cm="1">
        <f t="array" ref="H19">INDEX(リスト!$B$10:$D$18,MATCH(D19&amp;G19,リスト!$B$10:$B$18&amp;リスト!$C$10:$C$18,0),3)</f>
        <v>#N/A</v>
      </c>
      <c r="I19" s="29"/>
      <c r="J19" s="29"/>
      <c r="K19" s="21">
        <f t="shared" si="1"/>
        <v>0</v>
      </c>
      <c r="L19" s="39">
        <f>IFERROR(ROUNDUP(H19*K19/(365/12),-3),0)</f>
        <v>0</v>
      </c>
      <c r="M19" s="30"/>
      <c r="N19" s="13" t="s">
        <v>104</v>
      </c>
      <c r="O19" s="39">
        <f>IFERROR((K19)*(VLOOKUP(N19,リスト!$B$21:$C$24,2,FALSE)),0)</f>
        <v>0</v>
      </c>
      <c r="P19" s="40">
        <f t="shared" si="0"/>
        <v>0</v>
      </c>
    </row>
    <row r="20" spans="2:16" thickBot="1" x14ac:dyDescent="0.3">
      <c r="B20" s="43"/>
      <c r="C20" s="44"/>
      <c r="D20" s="45"/>
      <c r="E20" s="45"/>
      <c r="F20" s="45"/>
      <c r="G20" s="44"/>
      <c r="H20" s="44"/>
      <c r="I20" s="44"/>
      <c r="J20" s="44"/>
      <c r="K20" s="44"/>
      <c r="L20" s="46">
        <f>SUM(L13:L19)</f>
        <v>0</v>
      </c>
      <c r="M20" s="46">
        <f>SUM(M13:M19)</f>
        <v>0</v>
      </c>
      <c r="N20" s="44"/>
      <c r="O20" s="46">
        <f>SUM(O13:O19)</f>
        <v>0</v>
      </c>
      <c r="P20" s="47">
        <f>SUM(P13:P19)</f>
        <v>0</v>
      </c>
    </row>
    <row r="21" spans="2:16" ht="14.25" x14ac:dyDescent="0.25">
      <c r="B21" s="32" t="s">
        <v>105</v>
      </c>
      <c r="C21" s="33"/>
      <c r="D21" s="48"/>
      <c r="E21" s="48"/>
      <c r="F21" s="48"/>
      <c r="G21" s="33"/>
      <c r="H21" s="33"/>
      <c r="I21" s="33"/>
      <c r="J21" s="33"/>
      <c r="K21" s="33"/>
      <c r="L21" s="33"/>
      <c r="M21" s="33"/>
      <c r="N21" s="33"/>
      <c r="O21" s="33"/>
      <c r="P21" s="34"/>
    </row>
    <row r="22" spans="2:16" ht="14.25" x14ac:dyDescent="0.25">
      <c r="B22" s="35" t="s">
        <v>90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36"/>
    </row>
    <row r="23" spans="2:16" ht="42.75" x14ac:dyDescent="0.25">
      <c r="B23" s="37" t="s">
        <v>91</v>
      </c>
      <c r="C23" s="23" t="s">
        <v>66</v>
      </c>
      <c r="D23" s="23" t="s">
        <v>122</v>
      </c>
      <c r="E23" s="61" t="s">
        <v>92</v>
      </c>
      <c r="F23" s="25"/>
      <c r="G23" s="23" t="s">
        <v>93</v>
      </c>
      <c r="H23" s="60" t="s">
        <v>94</v>
      </c>
      <c r="I23" s="23" t="s">
        <v>95</v>
      </c>
      <c r="J23" s="23" t="s">
        <v>96</v>
      </c>
      <c r="K23" s="42" t="s">
        <v>97</v>
      </c>
      <c r="L23" s="61" t="s">
        <v>98</v>
      </c>
      <c r="M23" s="60" t="s">
        <v>99</v>
      </c>
      <c r="N23" s="25" t="s">
        <v>24</v>
      </c>
      <c r="O23" s="54" t="s">
        <v>101</v>
      </c>
      <c r="P23" s="38" t="s">
        <v>102</v>
      </c>
    </row>
    <row r="24" spans="2:16" ht="30" customHeight="1" x14ac:dyDescent="0.25">
      <c r="B24" s="28" t="s">
        <v>70</v>
      </c>
      <c r="C24" s="21" t="e">
        <f>VLOOKUP(B24,①基本情報・研究者一覧!$B$26:$O$35,2,FALSE)</f>
        <v>#N/A</v>
      </c>
      <c r="D24" s="21" t="e">
        <f>VLOOKUP(B24,①基本情報・研究者一覧!$B$26:$O$35,10,FALSE)</f>
        <v>#N/A</v>
      </c>
      <c r="E24" s="21" t="e">
        <f>VLOOKUP(B24,①基本情報・研究者一覧!$B$25:$O$35,9,FALSE)</f>
        <v>#N/A</v>
      </c>
      <c r="F24" s="21" t="e">
        <f>VLOOKUP(E24,①基本情報・研究者一覧!$B$12:$J$22,2,FALSE)</f>
        <v>#N/A</v>
      </c>
      <c r="G24" s="13" t="s">
        <v>103</v>
      </c>
      <c r="H24" s="39" t="e" cm="1">
        <f t="array" ref="H24">INDEX(リスト!$B$10:$D$18,MATCH(D24&amp;G24,リスト!$B$10:$B$18&amp;リスト!$C$10:$C$18,0),3)</f>
        <v>#N/A</v>
      </c>
      <c r="I24" s="29"/>
      <c r="J24" s="29"/>
      <c r="K24" s="21">
        <f>_xlfn.DAYS(J24,I24)</f>
        <v>0</v>
      </c>
      <c r="L24" s="39">
        <f>IFERROR(ROUNDUP(H24*K24/(365/12),-3),0)</f>
        <v>0</v>
      </c>
      <c r="M24" s="30"/>
      <c r="N24" s="13" t="s">
        <v>104</v>
      </c>
      <c r="O24" s="39">
        <f>IFERROR((K24)*(VLOOKUP(N24,リスト!$B$21:$C$24,2,FALSE)),0)</f>
        <v>0</v>
      </c>
      <c r="P24" s="40">
        <f t="shared" ref="P24:P30" si="2">L24+M24+O24</f>
        <v>0</v>
      </c>
    </row>
    <row r="25" spans="2:16" ht="30" customHeight="1" x14ac:dyDescent="0.25">
      <c r="B25" s="28" t="s">
        <v>70</v>
      </c>
      <c r="C25" s="21" t="e">
        <f>VLOOKUP(B25,①基本情報・研究者一覧!$B$26:$O$35,2,FALSE)</f>
        <v>#N/A</v>
      </c>
      <c r="D25" s="21" t="e">
        <f>VLOOKUP(B25,①基本情報・研究者一覧!$B$26:$O$35,10,FALSE)</f>
        <v>#N/A</v>
      </c>
      <c r="E25" s="21" t="e">
        <f>VLOOKUP(B25,①基本情報・研究者一覧!$B$25:$O$35,9,FALSE)</f>
        <v>#N/A</v>
      </c>
      <c r="F25" s="21" t="e">
        <f>VLOOKUP(E25,①基本情報・研究者一覧!$B$12:$J$22,2,FALSE)</f>
        <v>#N/A</v>
      </c>
      <c r="G25" s="13" t="s">
        <v>103</v>
      </c>
      <c r="H25" s="39" t="e" cm="1">
        <f t="array" ref="H25">INDEX(リスト!$B$10:$D$18,MATCH(D25&amp;G25,リスト!$B$10:$B$18&amp;リスト!$C$10:$C$18,0),3)</f>
        <v>#N/A</v>
      </c>
      <c r="I25" s="29"/>
      <c r="J25" s="29"/>
      <c r="K25" s="21">
        <f t="shared" ref="K25:K30" si="3">_xlfn.DAYS(J25,I25)</f>
        <v>0</v>
      </c>
      <c r="L25" s="39">
        <f t="shared" ref="L25:L30" si="4">IFERROR(ROUNDUP(H25*K25/(365/12),-3),0)</f>
        <v>0</v>
      </c>
      <c r="M25" s="30"/>
      <c r="N25" s="13" t="s">
        <v>104</v>
      </c>
      <c r="O25" s="39">
        <f>IFERROR((K25)*(VLOOKUP(N25,リスト!$B$21:$C$24,2,FALSE)),0)</f>
        <v>0</v>
      </c>
      <c r="P25" s="40">
        <f t="shared" si="2"/>
        <v>0</v>
      </c>
    </row>
    <row r="26" spans="2:16" ht="30" customHeight="1" x14ac:dyDescent="0.25">
      <c r="B26" s="28" t="s">
        <v>70</v>
      </c>
      <c r="C26" s="21" t="e">
        <f>VLOOKUP(B26,①基本情報・研究者一覧!$B$26:$O$35,2,FALSE)</f>
        <v>#N/A</v>
      </c>
      <c r="D26" s="21" t="e">
        <f>VLOOKUP(B26,①基本情報・研究者一覧!$B$26:$O$35,10,FALSE)</f>
        <v>#N/A</v>
      </c>
      <c r="E26" s="21" t="e">
        <f>VLOOKUP(B26,①基本情報・研究者一覧!$B$25:$O$35,9,FALSE)</f>
        <v>#N/A</v>
      </c>
      <c r="F26" s="21" t="e">
        <f>VLOOKUP(E26,①基本情報・研究者一覧!$B$12:$J$22,2,FALSE)</f>
        <v>#N/A</v>
      </c>
      <c r="G26" s="13" t="s">
        <v>103</v>
      </c>
      <c r="H26" s="39" t="e" cm="1">
        <f t="array" ref="H26">INDEX(リスト!$B$10:$D$18,MATCH(D26&amp;G26,リスト!$B$10:$B$18&amp;リスト!$C$10:$C$18,0),3)</f>
        <v>#N/A</v>
      </c>
      <c r="I26" s="29"/>
      <c r="J26" s="29"/>
      <c r="K26" s="21">
        <f t="shared" si="3"/>
        <v>0</v>
      </c>
      <c r="L26" s="39">
        <f t="shared" si="4"/>
        <v>0</v>
      </c>
      <c r="M26" s="30"/>
      <c r="N26" s="13" t="s">
        <v>104</v>
      </c>
      <c r="O26" s="39">
        <f>IFERROR((K26)*(VLOOKUP(N26,リスト!$B$21:$C$24,2,FALSE)),0)</f>
        <v>0</v>
      </c>
      <c r="P26" s="40">
        <f t="shared" si="2"/>
        <v>0</v>
      </c>
    </row>
    <row r="27" spans="2:16" ht="30" customHeight="1" x14ac:dyDescent="0.25">
      <c r="B27" s="28" t="s">
        <v>70</v>
      </c>
      <c r="C27" s="21" t="e">
        <f>VLOOKUP(B27,①基本情報・研究者一覧!$B$26:$O$35,2,FALSE)</f>
        <v>#N/A</v>
      </c>
      <c r="D27" s="21" t="e">
        <f>VLOOKUP(B27,①基本情報・研究者一覧!$B$26:$O$35,10,FALSE)</f>
        <v>#N/A</v>
      </c>
      <c r="E27" s="21" t="e">
        <f>VLOOKUP(B27,①基本情報・研究者一覧!$B$25:$O$35,9,FALSE)</f>
        <v>#N/A</v>
      </c>
      <c r="F27" s="21" t="e">
        <f>VLOOKUP(E27,①基本情報・研究者一覧!$B$12:$J$22,2,FALSE)</f>
        <v>#N/A</v>
      </c>
      <c r="G27" s="13" t="s">
        <v>103</v>
      </c>
      <c r="H27" s="39" t="e" cm="1">
        <f t="array" ref="H27">INDEX(リスト!$B$10:$D$18,MATCH(D27&amp;G27,リスト!$B$10:$B$18&amp;リスト!$C$10:$C$18,0),3)</f>
        <v>#N/A</v>
      </c>
      <c r="I27" s="29"/>
      <c r="J27" s="29"/>
      <c r="K27" s="21">
        <f t="shared" si="3"/>
        <v>0</v>
      </c>
      <c r="L27" s="39">
        <f t="shared" si="4"/>
        <v>0</v>
      </c>
      <c r="M27" s="30"/>
      <c r="N27" s="13" t="s">
        <v>104</v>
      </c>
      <c r="O27" s="39">
        <f>IFERROR((K27)*(VLOOKUP(N27,リスト!$B$21:$C$24,2,FALSE)),0)</f>
        <v>0</v>
      </c>
      <c r="P27" s="40">
        <f t="shared" si="2"/>
        <v>0</v>
      </c>
    </row>
    <row r="28" spans="2:16" ht="30" customHeight="1" x14ac:dyDescent="0.25">
      <c r="B28" s="28" t="s">
        <v>70</v>
      </c>
      <c r="C28" s="21" t="e">
        <f>VLOOKUP(B28,①基本情報・研究者一覧!$B$26:$O$35,2,FALSE)</f>
        <v>#N/A</v>
      </c>
      <c r="D28" s="21" t="e">
        <f>VLOOKUP(B28,①基本情報・研究者一覧!$B$26:$O$35,10,FALSE)</f>
        <v>#N/A</v>
      </c>
      <c r="E28" s="21" t="e">
        <f>VLOOKUP(B28,①基本情報・研究者一覧!$B$25:$O$35,9,FALSE)</f>
        <v>#N/A</v>
      </c>
      <c r="F28" s="21" t="e">
        <f>VLOOKUP(E28,①基本情報・研究者一覧!$B$12:$J$22,2,FALSE)</f>
        <v>#N/A</v>
      </c>
      <c r="G28" s="13" t="s">
        <v>103</v>
      </c>
      <c r="H28" s="39" t="e" cm="1">
        <f t="array" ref="H28">INDEX(リスト!$B$10:$D$18,MATCH(D28&amp;G28,リスト!$B$10:$B$18&amp;リスト!$C$10:$C$18,0),3)</f>
        <v>#N/A</v>
      </c>
      <c r="I28" s="29"/>
      <c r="J28" s="29"/>
      <c r="K28" s="21">
        <f t="shared" si="3"/>
        <v>0</v>
      </c>
      <c r="L28" s="39">
        <f t="shared" si="4"/>
        <v>0</v>
      </c>
      <c r="M28" s="30"/>
      <c r="N28" s="13" t="s">
        <v>104</v>
      </c>
      <c r="O28" s="39">
        <f>IFERROR((K28)*(VLOOKUP(N28,リスト!$B$21:$C$24,2,FALSE)),0)</f>
        <v>0</v>
      </c>
      <c r="P28" s="40">
        <f t="shared" si="2"/>
        <v>0</v>
      </c>
    </row>
    <row r="29" spans="2:16" ht="30" customHeight="1" x14ac:dyDescent="0.25">
      <c r="B29" s="28" t="s">
        <v>70</v>
      </c>
      <c r="C29" s="21" t="e">
        <f>VLOOKUP(B29,①基本情報・研究者一覧!$B$26:$O$35,2,FALSE)</f>
        <v>#N/A</v>
      </c>
      <c r="D29" s="21" t="e">
        <f>VLOOKUP(B29,①基本情報・研究者一覧!$B$26:$O$35,10,FALSE)</f>
        <v>#N/A</v>
      </c>
      <c r="E29" s="21" t="e">
        <f>VLOOKUP(B29,①基本情報・研究者一覧!$B$25:$O$35,9,FALSE)</f>
        <v>#N/A</v>
      </c>
      <c r="F29" s="21" t="e">
        <f>VLOOKUP(E29,①基本情報・研究者一覧!$B$12:$J$22,2,FALSE)</f>
        <v>#N/A</v>
      </c>
      <c r="G29" s="13" t="s">
        <v>103</v>
      </c>
      <c r="H29" s="39" t="e" cm="1">
        <f t="array" ref="H29">INDEX(リスト!$B$10:$D$18,MATCH(D29&amp;G29,リスト!$B$10:$B$18&amp;リスト!$C$10:$C$18,0),3)</f>
        <v>#N/A</v>
      </c>
      <c r="I29" s="29"/>
      <c r="J29" s="29"/>
      <c r="K29" s="21">
        <f t="shared" si="3"/>
        <v>0</v>
      </c>
      <c r="L29" s="39">
        <f t="shared" si="4"/>
        <v>0</v>
      </c>
      <c r="M29" s="30"/>
      <c r="N29" s="13" t="s">
        <v>104</v>
      </c>
      <c r="O29" s="39">
        <f>IFERROR((K29)*(VLOOKUP(N29,リスト!$B$21:$C$24,2,FALSE)),0)</f>
        <v>0</v>
      </c>
      <c r="P29" s="40">
        <f>L29+M29+O29</f>
        <v>0</v>
      </c>
    </row>
    <row r="30" spans="2:16" ht="30" customHeight="1" x14ac:dyDescent="0.25">
      <c r="B30" s="28" t="s">
        <v>70</v>
      </c>
      <c r="C30" s="21" t="e">
        <f>VLOOKUP(B30,①基本情報・研究者一覧!$B$26:$O$35,2,FALSE)</f>
        <v>#N/A</v>
      </c>
      <c r="D30" s="21" t="e">
        <f>VLOOKUP(B30,①基本情報・研究者一覧!$B$26:$O$35,10,FALSE)</f>
        <v>#N/A</v>
      </c>
      <c r="E30" s="21" t="e">
        <f>VLOOKUP(B30,①基本情報・研究者一覧!$B$25:$O$35,9,FALSE)</f>
        <v>#N/A</v>
      </c>
      <c r="F30" s="21" t="e">
        <f>VLOOKUP(E30,①基本情報・研究者一覧!$B$12:$J$22,2,FALSE)</f>
        <v>#N/A</v>
      </c>
      <c r="G30" s="13" t="s">
        <v>103</v>
      </c>
      <c r="H30" s="39" t="e" cm="1">
        <f t="array" ref="H30">INDEX(リスト!$B$10:$D$18,MATCH(D30&amp;G30,リスト!$B$10:$B$18&amp;リスト!$C$10:$C$18,0),3)</f>
        <v>#N/A</v>
      </c>
      <c r="I30" s="29"/>
      <c r="J30" s="29"/>
      <c r="K30" s="21">
        <f t="shared" si="3"/>
        <v>0</v>
      </c>
      <c r="L30" s="39">
        <f t="shared" si="4"/>
        <v>0</v>
      </c>
      <c r="M30" s="30"/>
      <c r="N30" s="13" t="s">
        <v>104</v>
      </c>
      <c r="O30" s="39">
        <f>IFERROR((K30)*(VLOOKUP(N30,リスト!$B$21:$C$24,2,FALSE)),0)</f>
        <v>0</v>
      </c>
      <c r="P30" s="40">
        <f t="shared" si="2"/>
        <v>0</v>
      </c>
    </row>
    <row r="31" spans="2:16" ht="15.75" customHeight="1" thickBot="1" x14ac:dyDescent="0.3">
      <c r="B31" s="43"/>
      <c r="C31" s="44"/>
      <c r="D31" s="45"/>
      <c r="E31" s="45"/>
      <c r="F31" s="45"/>
      <c r="G31" s="44"/>
      <c r="H31" s="44"/>
      <c r="I31" s="44"/>
      <c r="J31" s="44"/>
      <c r="K31" s="44"/>
      <c r="L31" s="46">
        <f>SUM(L24:L30)</f>
        <v>0</v>
      </c>
      <c r="M31" s="46">
        <f>SUM(M24:M30)</f>
        <v>0</v>
      </c>
      <c r="N31" s="44"/>
      <c r="O31" s="46">
        <f>SUM(O24:O30)</f>
        <v>0</v>
      </c>
      <c r="P31" s="47">
        <f>SUM(P24:P30)</f>
        <v>0</v>
      </c>
    </row>
    <row r="32" spans="2:16" ht="15.75" customHeight="1" x14ac:dyDescent="0.25">
      <c r="B32" s="32" t="s">
        <v>106</v>
      </c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4"/>
    </row>
    <row r="33" spans="2:16" ht="15.75" customHeight="1" x14ac:dyDescent="0.25">
      <c r="B33" s="35" t="s">
        <v>90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36"/>
    </row>
    <row r="34" spans="2:16" ht="42.75" x14ac:dyDescent="0.25">
      <c r="B34" s="37" t="s">
        <v>91</v>
      </c>
      <c r="C34" s="23" t="s">
        <v>66</v>
      </c>
      <c r="D34" s="23" t="s">
        <v>122</v>
      </c>
      <c r="E34" s="61" t="s">
        <v>92</v>
      </c>
      <c r="F34" s="25"/>
      <c r="G34" s="23" t="s">
        <v>93</v>
      </c>
      <c r="H34" s="60" t="s">
        <v>94</v>
      </c>
      <c r="I34" s="23" t="s">
        <v>95</v>
      </c>
      <c r="J34" s="23" t="s">
        <v>96</v>
      </c>
      <c r="K34" s="42" t="s">
        <v>97</v>
      </c>
      <c r="L34" s="61" t="s">
        <v>98</v>
      </c>
      <c r="M34" s="60" t="s">
        <v>99</v>
      </c>
      <c r="N34" s="25" t="s">
        <v>24</v>
      </c>
      <c r="O34" s="62" t="s">
        <v>101</v>
      </c>
      <c r="P34" s="38" t="s">
        <v>102</v>
      </c>
    </row>
    <row r="35" spans="2:16" ht="30" customHeight="1" x14ac:dyDescent="0.25">
      <c r="B35" s="28" t="s">
        <v>70</v>
      </c>
      <c r="C35" s="21" t="e">
        <f>VLOOKUP(B35,①基本情報・研究者一覧!$B$26:$O$35,2,FALSE)</f>
        <v>#N/A</v>
      </c>
      <c r="D35" s="21" t="e">
        <f>VLOOKUP(B35,①基本情報・研究者一覧!$B$26:$O$35,10,FALSE)</f>
        <v>#N/A</v>
      </c>
      <c r="E35" s="21" t="e">
        <f>VLOOKUP(B35,①基本情報・研究者一覧!$B$25:$O$35,9,FALSE)</f>
        <v>#N/A</v>
      </c>
      <c r="F35" s="21" t="e">
        <f>VLOOKUP(E35,①基本情報・研究者一覧!$B$12:$J$22,2,FALSE)</f>
        <v>#N/A</v>
      </c>
      <c r="G35" s="13" t="s">
        <v>103</v>
      </c>
      <c r="H35" s="39" t="e" cm="1">
        <f t="array" ref="H35">INDEX(リスト!$B$10:$D$18,MATCH(D35&amp;G35,リスト!$B$10:$B$18&amp;リスト!$C$10:$C$18,0),3)</f>
        <v>#N/A</v>
      </c>
      <c r="I35" s="29"/>
      <c r="J35" s="29"/>
      <c r="K35" s="21">
        <f>_xlfn.DAYS(J35,I35)</f>
        <v>0</v>
      </c>
      <c r="L35" s="39">
        <f>IFERROR(ROUNDUP(H35*K35/(365/12),-3),0)</f>
        <v>0</v>
      </c>
      <c r="M35" s="30"/>
      <c r="N35" s="13" t="s">
        <v>144</v>
      </c>
      <c r="O35" s="39">
        <f>IFERROR((K35)*(VLOOKUP(N35,リスト!$B$21:$C$24,2,FALSE)),0)</f>
        <v>0</v>
      </c>
      <c r="P35" s="40">
        <f t="shared" ref="P35:P41" si="5">L35+M35+O35</f>
        <v>0</v>
      </c>
    </row>
    <row r="36" spans="2:16" ht="30" customHeight="1" x14ac:dyDescent="0.25">
      <c r="B36" s="28" t="s">
        <v>70</v>
      </c>
      <c r="C36" s="21" t="e">
        <f>VLOOKUP(B36,①基本情報・研究者一覧!$B$26:$O$35,2,FALSE)</f>
        <v>#N/A</v>
      </c>
      <c r="D36" s="21" t="e">
        <f>VLOOKUP(B36,①基本情報・研究者一覧!$B$26:$O$35,10,FALSE)</f>
        <v>#N/A</v>
      </c>
      <c r="E36" s="21" t="e">
        <f>VLOOKUP(B36,①基本情報・研究者一覧!$B$25:$O$35,9,FALSE)</f>
        <v>#N/A</v>
      </c>
      <c r="F36" s="21" t="e">
        <f>VLOOKUP(E36,①基本情報・研究者一覧!$B$12:$J$22,2,FALSE)</f>
        <v>#N/A</v>
      </c>
      <c r="G36" s="13" t="s">
        <v>103</v>
      </c>
      <c r="H36" s="39" t="e" cm="1">
        <f t="array" ref="H36">INDEX(リスト!$B$10:$D$18,MATCH(D36&amp;G36,リスト!$B$10:$B$18&amp;リスト!$C$10:$C$18,0),3)</f>
        <v>#N/A</v>
      </c>
      <c r="I36" s="29"/>
      <c r="J36" s="29"/>
      <c r="K36" s="21">
        <f t="shared" ref="K36:K41" si="6">_xlfn.DAYS(J36,I36)</f>
        <v>0</v>
      </c>
      <c r="L36" s="39">
        <f t="shared" ref="L36:L41" si="7">IFERROR(ROUNDUP(H36*K36/(365/12),-3),0)</f>
        <v>0</v>
      </c>
      <c r="M36" s="30"/>
      <c r="N36" s="13" t="s">
        <v>104</v>
      </c>
      <c r="O36" s="39">
        <f>IFERROR((K36)*(VLOOKUP(N36,リスト!$B$21:$C$24,2,FALSE)),0)</f>
        <v>0</v>
      </c>
      <c r="P36" s="40">
        <f t="shared" si="5"/>
        <v>0</v>
      </c>
    </row>
    <row r="37" spans="2:16" ht="30" customHeight="1" x14ac:dyDescent="0.25">
      <c r="B37" s="28" t="s">
        <v>70</v>
      </c>
      <c r="C37" s="21" t="e">
        <f>VLOOKUP(B37,①基本情報・研究者一覧!$B$26:$O$35,2,FALSE)</f>
        <v>#N/A</v>
      </c>
      <c r="D37" s="21" t="e">
        <f>VLOOKUP(B37,①基本情報・研究者一覧!$B$26:$O$35,10,FALSE)</f>
        <v>#N/A</v>
      </c>
      <c r="E37" s="21" t="e">
        <f>VLOOKUP(B37,①基本情報・研究者一覧!$B$25:$O$35,9,FALSE)</f>
        <v>#N/A</v>
      </c>
      <c r="F37" s="21" t="e">
        <f>VLOOKUP(E37,①基本情報・研究者一覧!$B$12:$J$22,2,FALSE)</f>
        <v>#N/A</v>
      </c>
      <c r="G37" s="13" t="s">
        <v>103</v>
      </c>
      <c r="H37" s="39" t="e" cm="1">
        <f t="array" ref="H37">INDEX(リスト!$B$10:$D$18,MATCH(D37&amp;G37,リスト!$B$10:$B$18&amp;リスト!$C$10:$C$18,0),3)</f>
        <v>#N/A</v>
      </c>
      <c r="I37" s="29"/>
      <c r="J37" s="29"/>
      <c r="K37" s="21">
        <f t="shared" si="6"/>
        <v>0</v>
      </c>
      <c r="L37" s="39">
        <f t="shared" si="7"/>
        <v>0</v>
      </c>
      <c r="M37" s="30"/>
      <c r="N37" s="13" t="s">
        <v>104</v>
      </c>
      <c r="O37" s="39">
        <f>IFERROR((K37)*(VLOOKUP(N37,リスト!$B$21:$C$24,2,FALSE)),0)</f>
        <v>0</v>
      </c>
      <c r="P37" s="40">
        <f t="shared" si="5"/>
        <v>0</v>
      </c>
    </row>
    <row r="38" spans="2:16" ht="30" customHeight="1" x14ac:dyDescent="0.25">
      <c r="B38" s="28" t="s">
        <v>70</v>
      </c>
      <c r="C38" s="21" t="e">
        <f>VLOOKUP(B38,①基本情報・研究者一覧!$B$26:$O$35,2,FALSE)</f>
        <v>#N/A</v>
      </c>
      <c r="D38" s="21" t="e">
        <f>VLOOKUP(B38,①基本情報・研究者一覧!$B$26:$O$35,10,FALSE)</f>
        <v>#N/A</v>
      </c>
      <c r="E38" s="21" t="e">
        <f>VLOOKUP(B38,①基本情報・研究者一覧!$B$25:$O$35,9,FALSE)</f>
        <v>#N/A</v>
      </c>
      <c r="F38" s="21" t="e">
        <f>VLOOKUP(E38,①基本情報・研究者一覧!$B$12:$J$22,2,FALSE)</f>
        <v>#N/A</v>
      </c>
      <c r="G38" s="13" t="s">
        <v>103</v>
      </c>
      <c r="H38" s="39" t="e" cm="1">
        <f t="array" ref="H38">INDEX(リスト!$B$10:$D$18,MATCH(D38&amp;G38,リスト!$B$10:$B$18&amp;リスト!$C$10:$C$18,0),3)</f>
        <v>#N/A</v>
      </c>
      <c r="I38" s="29"/>
      <c r="J38" s="29"/>
      <c r="K38" s="21">
        <f t="shared" si="6"/>
        <v>0</v>
      </c>
      <c r="L38" s="39">
        <f t="shared" si="7"/>
        <v>0</v>
      </c>
      <c r="M38" s="30"/>
      <c r="N38" s="13" t="s">
        <v>104</v>
      </c>
      <c r="O38" s="39">
        <f>IFERROR((K38)*(VLOOKUP(N38,リスト!$B$21:$C$24,2,FALSE)),0)</f>
        <v>0</v>
      </c>
      <c r="P38" s="40">
        <f t="shared" si="5"/>
        <v>0</v>
      </c>
    </row>
    <row r="39" spans="2:16" ht="30" customHeight="1" x14ac:dyDescent="0.25">
      <c r="B39" s="28" t="s">
        <v>70</v>
      </c>
      <c r="C39" s="21" t="e">
        <f>VLOOKUP(B39,①基本情報・研究者一覧!$B$26:$O$35,2,FALSE)</f>
        <v>#N/A</v>
      </c>
      <c r="D39" s="21" t="e">
        <f>VLOOKUP(B39,①基本情報・研究者一覧!$B$26:$O$35,10,FALSE)</f>
        <v>#N/A</v>
      </c>
      <c r="E39" s="21" t="e">
        <f>VLOOKUP(B39,①基本情報・研究者一覧!$B$25:$O$35,9,FALSE)</f>
        <v>#N/A</v>
      </c>
      <c r="F39" s="21" t="e">
        <f>VLOOKUP(E39,①基本情報・研究者一覧!$B$12:$J$22,2,FALSE)</f>
        <v>#N/A</v>
      </c>
      <c r="G39" s="13" t="s">
        <v>103</v>
      </c>
      <c r="H39" s="39" t="e" cm="1">
        <f t="array" ref="H39">INDEX(リスト!$B$10:$D$18,MATCH(D39&amp;G39,リスト!$B$10:$B$18&amp;リスト!$C$10:$C$18,0),3)</f>
        <v>#N/A</v>
      </c>
      <c r="I39" s="29"/>
      <c r="J39" s="29"/>
      <c r="K39" s="21">
        <f t="shared" si="6"/>
        <v>0</v>
      </c>
      <c r="L39" s="39">
        <f t="shared" si="7"/>
        <v>0</v>
      </c>
      <c r="M39" s="30"/>
      <c r="N39" s="13" t="s">
        <v>104</v>
      </c>
      <c r="O39" s="39">
        <f>IFERROR((K39)*(VLOOKUP(N39,リスト!$B$21:$C$24,2,FALSE)),0)</f>
        <v>0</v>
      </c>
      <c r="P39" s="40">
        <f t="shared" si="5"/>
        <v>0</v>
      </c>
    </row>
    <row r="40" spans="2:16" ht="30" customHeight="1" x14ac:dyDescent="0.25">
      <c r="B40" s="28" t="s">
        <v>70</v>
      </c>
      <c r="C40" s="21" t="e">
        <f>VLOOKUP(B40,①基本情報・研究者一覧!$B$26:$O$35,2,FALSE)</f>
        <v>#N/A</v>
      </c>
      <c r="D40" s="21" t="e">
        <f>VLOOKUP(B40,①基本情報・研究者一覧!$B$26:$O$35,10,FALSE)</f>
        <v>#N/A</v>
      </c>
      <c r="E40" s="21" t="e">
        <f>VLOOKUP(B40,①基本情報・研究者一覧!$B$25:$O$35,9,FALSE)</f>
        <v>#N/A</v>
      </c>
      <c r="F40" s="21" t="e">
        <f>VLOOKUP(E40,①基本情報・研究者一覧!$B$12:$J$22,2,FALSE)</f>
        <v>#N/A</v>
      </c>
      <c r="G40" s="13" t="s">
        <v>103</v>
      </c>
      <c r="H40" s="39" t="e" cm="1">
        <f t="array" ref="H40">INDEX(リスト!$B$10:$D$18,MATCH(D40&amp;G40,リスト!$B$10:$B$18&amp;リスト!$C$10:$C$18,0),3)</f>
        <v>#N/A</v>
      </c>
      <c r="I40" s="29"/>
      <c r="J40" s="29"/>
      <c r="K40" s="21">
        <f t="shared" si="6"/>
        <v>0</v>
      </c>
      <c r="L40" s="39">
        <f t="shared" si="7"/>
        <v>0</v>
      </c>
      <c r="M40" s="30"/>
      <c r="N40" s="13" t="s">
        <v>104</v>
      </c>
      <c r="O40" s="39">
        <f>IFERROR((K40)*(VLOOKUP(N40,リスト!$B$21:$C$24,2,FALSE)),0)</f>
        <v>0</v>
      </c>
      <c r="P40" s="40">
        <f t="shared" si="5"/>
        <v>0</v>
      </c>
    </row>
    <row r="41" spans="2:16" ht="30" customHeight="1" x14ac:dyDescent="0.25">
      <c r="B41" s="28" t="s">
        <v>70</v>
      </c>
      <c r="C41" s="21" t="e">
        <f>VLOOKUP(B41,①基本情報・研究者一覧!$B$26:$O$35,2,FALSE)</f>
        <v>#N/A</v>
      </c>
      <c r="D41" s="21" t="e">
        <f>VLOOKUP(B41,①基本情報・研究者一覧!$B$26:$O$35,10,FALSE)</f>
        <v>#N/A</v>
      </c>
      <c r="E41" s="21" t="e">
        <f>VLOOKUP(B41,①基本情報・研究者一覧!$B$25:$O$35,9,FALSE)</f>
        <v>#N/A</v>
      </c>
      <c r="F41" s="21" t="e">
        <f>VLOOKUP(E41,①基本情報・研究者一覧!$B$12:$J$22,2,FALSE)</f>
        <v>#N/A</v>
      </c>
      <c r="G41" s="13" t="s">
        <v>103</v>
      </c>
      <c r="H41" s="39" t="e" cm="1">
        <f t="array" ref="H41">INDEX(リスト!$B$10:$D$18,MATCH(D41&amp;G41,リスト!$B$10:$B$18&amp;リスト!$C$10:$C$18,0),3)</f>
        <v>#N/A</v>
      </c>
      <c r="I41" s="29"/>
      <c r="J41" s="29"/>
      <c r="K41" s="21">
        <f t="shared" si="6"/>
        <v>0</v>
      </c>
      <c r="L41" s="39">
        <f t="shared" si="7"/>
        <v>0</v>
      </c>
      <c r="M41" s="30"/>
      <c r="N41" s="13" t="s">
        <v>104</v>
      </c>
      <c r="O41" s="39">
        <f>IFERROR((K41)*(VLOOKUP(N41,リスト!$B$21:$C$24,2,FALSE)),0)</f>
        <v>0</v>
      </c>
      <c r="P41" s="40">
        <f t="shared" si="5"/>
        <v>0</v>
      </c>
    </row>
    <row r="42" spans="2:16" ht="15.75" customHeight="1" thickBot="1" x14ac:dyDescent="0.3">
      <c r="B42" s="43"/>
      <c r="C42" s="44"/>
      <c r="D42" s="45"/>
      <c r="E42" s="45"/>
      <c r="F42" s="45"/>
      <c r="G42" s="44"/>
      <c r="H42" s="44"/>
      <c r="I42" s="44"/>
      <c r="J42" s="44"/>
      <c r="K42" s="44"/>
      <c r="L42" s="46">
        <f>SUM(L35:L41)</f>
        <v>0</v>
      </c>
      <c r="M42" s="46">
        <f>SUM(M35:M41)</f>
        <v>0</v>
      </c>
      <c r="N42" s="44"/>
      <c r="O42" s="46">
        <f>SUM(O35:O41)</f>
        <v>0</v>
      </c>
      <c r="P42" s="47">
        <f>SUM(P35:P41)</f>
        <v>0</v>
      </c>
    </row>
    <row r="43" spans="2:16" ht="15.75" customHeight="1" x14ac:dyDescent="0.25">
      <c r="B43" s="1"/>
      <c r="C43" s="1"/>
      <c r="D43" s="26"/>
      <c r="E43" s="26"/>
      <c r="F43" s="26"/>
      <c r="G43" s="1"/>
      <c r="H43" s="1"/>
      <c r="I43" s="1"/>
      <c r="J43" s="1"/>
      <c r="K43" s="1"/>
      <c r="L43" s="41"/>
      <c r="M43" s="41"/>
      <c r="N43" s="1"/>
      <c r="O43" s="41"/>
      <c r="P43" s="41"/>
    </row>
    <row r="44" spans="2:16" ht="23.1" customHeight="1" x14ac:dyDescent="0.25">
      <c r="B44" s="1" t="s">
        <v>138</v>
      </c>
      <c r="C44" s="1"/>
      <c r="D44" s="26"/>
      <c r="E44" s="26"/>
      <c r="F44" s="26"/>
      <c r="G44" s="1"/>
      <c r="H44" s="1"/>
      <c r="I44" s="1"/>
      <c r="J44" s="1"/>
      <c r="K44" s="1"/>
      <c r="L44" s="41"/>
      <c r="M44" s="41"/>
      <c r="N44" s="1"/>
      <c r="O44" s="41"/>
      <c r="P44" s="41"/>
    </row>
    <row r="45" spans="2:16" ht="15.75" customHeight="1" x14ac:dyDescent="0.25">
      <c r="B45" s="1"/>
      <c r="C45" s="77" t="s">
        <v>107</v>
      </c>
      <c r="D45" s="77"/>
      <c r="E45" s="77"/>
      <c r="F45" s="77"/>
      <c r="G45" s="77"/>
      <c r="H45" s="77"/>
      <c r="I45" s="77"/>
      <c r="J45" s="84" t="s">
        <v>136</v>
      </c>
      <c r="K45" s="84" t="s">
        <v>137</v>
      </c>
      <c r="L45" s="84" t="s">
        <v>134</v>
      </c>
      <c r="M45" s="77" t="s">
        <v>108</v>
      </c>
      <c r="N45" s="1"/>
      <c r="O45" s="1"/>
      <c r="P45" s="1"/>
    </row>
    <row r="46" spans="2:16" ht="15.75" customHeight="1" x14ac:dyDescent="0.25">
      <c r="B46" s="1"/>
      <c r="C46" s="77" t="s">
        <v>109</v>
      </c>
      <c r="D46" s="77" t="s">
        <v>110</v>
      </c>
      <c r="E46" s="77" t="s">
        <v>111</v>
      </c>
      <c r="F46" s="77" t="s">
        <v>112</v>
      </c>
      <c r="G46" s="77"/>
      <c r="H46" s="77"/>
      <c r="I46" s="77"/>
      <c r="J46" s="77"/>
      <c r="K46" s="77"/>
      <c r="L46" s="77"/>
      <c r="M46" s="77"/>
      <c r="N46" s="1"/>
      <c r="O46" s="1"/>
      <c r="P46" s="1"/>
    </row>
    <row r="47" spans="2:16" ht="15.75" customHeight="1" x14ac:dyDescent="0.25">
      <c r="B47" s="1"/>
      <c r="C47" s="77"/>
      <c r="D47" s="77"/>
      <c r="E47" s="77"/>
      <c r="F47" s="77" t="s">
        <v>113</v>
      </c>
      <c r="G47" s="77"/>
      <c r="H47" s="77" t="s">
        <v>114</v>
      </c>
      <c r="I47" s="77"/>
      <c r="J47" s="77"/>
      <c r="K47" s="77"/>
      <c r="L47" s="77"/>
      <c r="M47" s="77"/>
      <c r="N47" s="1"/>
      <c r="O47" s="1"/>
      <c r="P47" s="1"/>
    </row>
    <row r="48" spans="2:16" ht="15.75" customHeight="1" x14ac:dyDescent="0.25">
      <c r="B48" s="1"/>
      <c r="C48" s="83"/>
      <c r="D48" s="83"/>
      <c r="E48" s="83"/>
      <c r="F48" s="65" t="s">
        <v>115</v>
      </c>
      <c r="G48" s="65" t="s">
        <v>116</v>
      </c>
      <c r="H48" s="65" t="s">
        <v>117</v>
      </c>
      <c r="I48" s="65" t="s">
        <v>116</v>
      </c>
      <c r="J48" s="83"/>
      <c r="K48" s="83"/>
      <c r="L48" s="83"/>
      <c r="M48" s="83"/>
      <c r="N48" s="1"/>
      <c r="O48" s="1"/>
      <c r="P48" s="1"/>
    </row>
    <row r="49" spans="2:16" ht="23.1" customHeight="1" x14ac:dyDescent="0.25">
      <c r="B49" s="49" t="s">
        <v>118</v>
      </c>
      <c r="C49" s="50">
        <f>L20</f>
        <v>0</v>
      </c>
      <c r="D49" s="51">
        <f>M20</f>
        <v>0</v>
      </c>
      <c r="E49" s="51">
        <f>O20</f>
        <v>0</v>
      </c>
      <c r="F49" s="31"/>
      <c r="G49" s="52">
        <f>F49*37500</f>
        <v>0</v>
      </c>
      <c r="H49" s="31"/>
      <c r="I49" s="52">
        <f>H49*8000</f>
        <v>0</v>
      </c>
      <c r="J49" s="50">
        <v>6000000</v>
      </c>
      <c r="K49" s="51">
        <f>C49+D49+E49+G49+I49+J49</f>
        <v>6000000</v>
      </c>
      <c r="L49" s="51">
        <v>2000000</v>
      </c>
      <c r="M49" s="53">
        <f>K49+L49</f>
        <v>8000000</v>
      </c>
      <c r="N49" s="1"/>
      <c r="O49" s="1"/>
      <c r="P49" s="1"/>
    </row>
    <row r="50" spans="2:16" ht="23.1" customHeight="1" x14ac:dyDescent="0.25">
      <c r="B50" s="49" t="s">
        <v>119</v>
      </c>
      <c r="C50" s="51">
        <f>L31</f>
        <v>0</v>
      </c>
      <c r="D50" s="51">
        <f>M31</f>
        <v>0</v>
      </c>
      <c r="E50" s="51">
        <f>O31</f>
        <v>0</v>
      </c>
      <c r="F50" s="31"/>
      <c r="G50" s="52">
        <f t="shared" ref="G50:G51" si="8">F50*37500</f>
        <v>0</v>
      </c>
      <c r="H50" s="31"/>
      <c r="I50" s="52">
        <f t="shared" ref="I50:I51" si="9">H50*8000</f>
        <v>0</v>
      </c>
      <c r="J50" s="50">
        <v>6000000</v>
      </c>
      <c r="K50" s="51">
        <f>C50+D50+E50+G50+I50+J50</f>
        <v>6000000</v>
      </c>
      <c r="L50" s="51">
        <v>2000000</v>
      </c>
      <c r="M50" s="53">
        <f t="shared" ref="M50:M51" si="10">K50+L50</f>
        <v>8000000</v>
      </c>
      <c r="N50" s="1"/>
      <c r="O50" s="1"/>
      <c r="P50" s="1"/>
    </row>
    <row r="51" spans="2:16" ht="23.1" customHeight="1" x14ac:dyDescent="0.25">
      <c r="B51" s="49" t="s">
        <v>120</v>
      </c>
      <c r="C51" s="51">
        <f>L42</f>
        <v>0</v>
      </c>
      <c r="D51" s="51">
        <f>M42</f>
        <v>0</v>
      </c>
      <c r="E51" s="51">
        <f>O42</f>
        <v>0</v>
      </c>
      <c r="F51" s="31"/>
      <c r="G51" s="52">
        <f t="shared" si="8"/>
        <v>0</v>
      </c>
      <c r="H51" s="31"/>
      <c r="I51" s="52">
        <f t="shared" si="9"/>
        <v>0</v>
      </c>
      <c r="J51" s="50">
        <v>6000000</v>
      </c>
      <c r="K51" s="51">
        <f>C51+D51+E51+G51+I51+J51</f>
        <v>6000000</v>
      </c>
      <c r="L51" s="51">
        <v>2000000</v>
      </c>
      <c r="M51" s="53">
        <f t="shared" si="10"/>
        <v>8000000</v>
      </c>
      <c r="N51" s="1"/>
      <c r="O51" s="1"/>
      <c r="P51" s="1"/>
    </row>
    <row r="52" spans="2:16" ht="15.75" customHeight="1" x14ac:dyDescent="0.25">
      <c r="B52" s="1"/>
      <c r="C52" s="1"/>
      <c r="D52" s="1"/>
      <c r="E52" s="1"/>
      <c r="G52" s="1"/>
      <c r="I52" s="1"/>
      <c r="J52" s="1"/>
      <c r="K52" s="1"/>
      <c r="L52" s="1"/>
      <c r="M52" s="1"/>
      <c r="N52" s="1"/>
      <c r="O52" s="1"/>
      <c r="P52" s="1"/>
    </row>
    <row r="53" spans="2:16" ht="15.75" customHeight="1" x14ac:dyDescent="0.25"/>
    <row r="54" spans="2:16" ht="15.75" customHeight="1" x14ac:dyDescent="0.25"/>
    <row r="55" spans="2:16" ht="15.75" customHeight="1" x14ac:dyDescent="0.25"/>
    <row r="56" spans="2:16" ht="15.75" customHeight="1" x14ac:dyDescent="0.25"/>
    <row r="57" spans="2:16" ht="15.75" customHeight="1" x14ac:dyDescent="0.25"/>
    <row r="58" spans="2:16" ht="15.75" customHeight="1" x14ac:dyDescent="0.25"/>
    <row r="59" spans="2:16" ht="15.75" customHeight="1" x14ac:dyDescent="0.25"/>
    <row r="60" spans="2:16" ht="15.75" customHeight="1" x14ac:dyDescent="0.25"/>
    <row r="61" spans="2:16" ht="15.75" customHeight="1" x14ac:dyDescent="0.25"/>
    <row r="62" spans="2:16" ht="15.75" customHeight="1" x14ac:dyDescent="0.25"/>
    <row r="63" spans="2:16" ht="15.75" customHeight="1" x14ac:dyDescent="0.25"/>
    <row r="64" spans="2:16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</sheetData>
  <sheetProtection algorithmName="SHA-512" hashValue="1qqp8OM/CVlnkzHxJC/9AJRU178w3YWadELIG/aKHRkJg0uu4a5/L4nCboSKIAaHvJb3htBefDUhPQdN/5aWyw==" saltValue="uVrRl+Z/jG0IimetKEIlsQ==" spinCount="100000" sheet="1" objects="1" scenarios="1"/>
  <mergeCells count="11">
    <mergeCell ref="M45:M48"/>
    <mergeCell ref="C46:C48"/>
    <mergeCell ref="D46:D48"/>
    <mergeCell ref="E46:E48"/>
    <mergeCell ref="F46:I46"/>
    <mergeCell ref="F47:G47"/>
    <mergeCell ref="H47:I47"/>
    <mergeCell ref="C45:I45"/>
    <mergeCell ref="J45:J48"/>
    <mergeCell ref="K45:K48"/>
    <mergeCell ref="L45:L48"/>
  </mergeCells>
  <phoneticPr fontId="3"/>
  <conditionalFormatting sqref="B13:B19 B24:B30 B35:B41">
    <cfRule type="cellIs" dxfId="2" priority="23" operator="equal">
      <formula>"整理番号"</formula>
    </cfRule>
  </conditionalFormatting>
  <conditionalFormatting sqref="G13:G19 N13:N19 G24:G30 N24:N30 G35:G41 N35:N41">
    <cfRule type="cellIs" dxfId="1" priority="32" stopIfTrue="1" operator="equal">
      <formula>"Pls sel 選択してください"</formula>
    </cfRule>
  </conditionalFormatting>
  <conditionalFormatting sqref="K49:K51">
    <cfRule type="cellIs" dxfId="0" priority="4" operator="greaterThan">
      <formula>5000000</formula>
    </cfRule>
  </conditionalFormatting>
  <pageMargins left="0.7" right="0.7" top="0.75" bottom="0.75" header="0" footer="0"/>
  <pageSetup paperSize="9" scale="3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ErrorMessage="1" xr:uid="{0F9443DF-8E35-8041-97BF-B9260F111BA1}">
          <x14:formula1>
            <xm:f>リスト!$D$3:$D$6</xm:f>
          </x14:formula1>
          <xm:sqref>G13:G19 G24:G30 G35:G41</xm:sqref>
        </x14:dataValidation>
        <x14:dataValidation type="list" allowBlank="1" showErrorMessage="1" xr:uid="{C4376749-383F-6240-8757-06D1E2F8FB93}">
          <x14:formula1>
            <xm:f>リスト!$E$3:$E$7</xm:f>
          </x14:formula1>
          <xm:sqref>N13:N19 N24:N30 N35:N41</xm:sqref>
        </x14:dataValidation>
        <x14:dataValidation type="list" allowBlank="1" showInputMessage="1" showErrorMessage="1" xr:uid="{B9F09904-8F5E-7E47-89BF-765B5AA51878}">
          <x14:formula1>
            <xm:f>①基本情報・研究者一覧!$B$25:$B$35</xm:f>
          </x14:formula1>
          <xm:sqref>B13:B19 B24:B30 B35:B41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615EF8A79BBEB40BF8AB3572C816990" ma:contentTypeVersion="14" ma:contentTypeDescription="新しいドキュメントを作成します。" ma:contentTypeScope="" ma:versionID="5c97e65d20bd84e66b5850e9170f40d3">
  <xsd:schema xmlns:xsd="http://www.w3.org/2001/XMLSchema" xmlns:xs="http://www.w3.org/2001/XMLSchema" xmlns:p="http://schemas.microsoft.com/office/2006/metadata/properties" xmlns:ns2="1b2067ce-57ac-408d-aa6e-c75b0b061c7d" xmlns:ns3="f0f76ccd-d489-4672-813a-2aedf52eddae" targetNamespace="http://schemas.microsoft.com/office/2006/metadata/properties" ma:root="true" ma:fieldsID="8e288e84a79108cb5b7f95cb300f85b9" ns2:_="" ns3:_="">
    <xsd:import namespace="1b2067ce-57ac-408d-aa6e-c75b0b061c7d"/>
    <xsd:import namespace="f0f76ccd-d489-4672-813a-2aedf52edd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067ce-57ac-408d-aa6e-c75b0b061c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6a948f41-d3ea-4609-a431-160dc574ac3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f76ccd-d489-4672-813a-2aedf52eddae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5c50dab-0f9f-4145-8f26-7fa15d3cc2cc}" ma:internalName="TaxCatchAll" ma:showField="CatchAllData" ma:web="f0f76ccd-d489-4672-813a-2aedf52edda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E01FCAB-A007-476A-B077-F627D14BDB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2067ce-57ac-408d-aa6e-c75b0b061c7d"/>
    <ds:schemaRef ds:uri="f0f76ccd-d489-4672-813a-2aedf52edd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C5493AB-4AE8-4B05-92CA-B03CDD4C014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注意事項</vt:lpstr>
      <vt:lpstr>リスト</vt:lpstr>
      <vt:lpstr>①基本情報・研究者一覧</vt:lpstr>
      <vt:lpstr>②招聘計画・経費計画</vt:lpstr>
      <vt:lpstr>①基本情報・研究者一覧!Print_Area</vt:lpstr>
      <vt:lpstr>②招聘計画・経費計画!Print_Area</vt:lpstr>
      <vt:lpstr>注意事項!Print_Area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UCHINO Yasunori</dc:creator>
  <cp:keywords/>
  <dc:description/>
  <cp:lastModifiedBy>KOBAYASHI Mariko</cp:lastModifiedBy>
  <cp:revision/>
  <cp:lastPrinted>2025-06-19T04:46:26Z</cp:lastPrinted>
  <dcterms:created xsi:type="dcterms:W3CDTF">2022-11-22T01:40:02Z</dcterms:created>
  <dcterms:modified xsi:type="dcterms:W3CDTF">2026-05-01T05:38:06Z</dcterms:modified>
  <cp:category/>
  <cp:contentStatus/>
</cp:coreProperties>
</file>