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mc:AlternateContent xmlns:mc="http://schemas.openxmlformats.org/markup-compatibility/2006">
    <mc:Choice Requires="x15">
      <x15ac:absPath xmlns:x15ac="http://schemas.microsoft.com/office/spreadsheetml/2010/11/ac" url="\\fs-1\jimuPC-redirect2$\10036912866\デスクトップ\"/>
    </mc:Choice>
  </mc:AlternateContent>
  <xr:revisionPtr revIDLastSave="0" documentId="8_{C319608F-7685-4330-BB1C-825B3B22A334}" xr6:coauthVersionLast="36" xr6:coauthVersionMax="36" xr10:uidLastSave="{00000000-0000-0000-0000-000000000000}"/>
  <bookViews>
    <workbookView xWindow="0" yWindow="0" windowWidth="31005" windowHeight="16650" activeTab="2" xr2:uid="{00000000-000D-0000-FFFF-FFFF00000000}"/>
  </bookViews>
  <sheets>
    <sheet name="注意事項" sheetId="1" r:id="rId1"/>
    <sheet name="リスト" sheetId="2" state="hidden" r:id="rId2"/>
    <sheet name="①基本情報・研究者一覧" sheetId="3" r:id="rId3"/>
    <sheet name="②招聘計画・経費計画" sheetId="4" r:id="rId4"/>
    <sheet name="③若手研究者一覧" sheetId="5" r:id="rId5"/>
  </sheets>
  <definedNames>
    <definedName name="_xlnm.Print_Area" localSheetId="2">①基本情報・研究者一覧!$A$1:$P$38</definedName>
    <definedName name="_xlnm.Print_Area" localSheetId="3">②招聘計画・経費計画!$A$1:$Q$67</definedName>
    <definedName name="_xlnm.Print_Area" localSheetId="4">③若手研究者一覧!$A$1:$S$35</definedName>
    <definedName name="_xlnm.Print_Area" localSheetId="1">リスト!$A$1:$L$26</definedName>
    <definedName name="_xlnm.Print_Area" localSheetId="0">注意事項!$A$1:$G$34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 uri="GoogleSheetsCustomDataVersion1">
      <go:sheetsCustomData xmlns:go="http://customooxmlschemas.google.com/" r:id="rId8" roundtripDataSignature="AMtx7mi0DajvZ4OJYaXS9i6O/fn19fQA6g=="/>
    </ext>
  </extLst>
</workbook>
</file>

<file path=xl/calcChain.xml><?xml version="1.0" encoding="utf-8"?>
<calcChain xmlns="http://schemas.openxmlformats.org/spreadsheetml/2006/main">
  <c r="E30" i="3" l="1"/>
  <c r="E31" i="3"/>
  <c r="E32" i="3"/>
  <c r="O26" i="5"/>
  <c r="O27" i="5"/>
  <c r="O28" i="5"/>
  <c r="O29" i="5"/>
  <c r="O30" i="5"/>
  <c r="O31" i="5"/>
  <c r="O32" i="5"/>
  <c r="O33" i="5"/>
  <c r="O34" i="5"/>
  <c r="O10" i="5"/>
  <c r="O11" i="5"/>
  <c r="O12" i="5"/>
  <c r="O13" i="5"/>
  <c r="O14" i="5"/>
  <c r="O15" i="5"/>
  <c r="O16" i="5"/>
  <c r="O17" i="5"/>
  <c r="O18" i="5"/>
  <c r="E24" i="3"/>
  <c r="J24" i="3"/>
  <c r="E19" i="3"/>
  <c r="J19" i="3"/>
  <c r="E20" i="3"/>
  <c r="J20" i="3"/>
  <c r="E21" i="3"/>
  <c r="J21" i="3"/>
  <c r="E22" i="3"/>
  <c r="J22" i="3"/>
  <c r="E23" i="3"/>
  <c r="J23" i="3"/>
  <c r="O25" i="5"/>
  <c r="O9" i="5"/>
  <c r="J26" i="5"/>
  <c r="J27" i="5"/>
  <c r="J28" i="5"/>
  <c r="J29" i="5"/>
  <c r="J30" i="5"/>
  <c r="J31" i="5"/>
  <c r="J32" i="5"/>
  <c r="J33" i="5"/>
  <c r="J34" i="5"/>
  <c r="J25" i="5"/>
  <c r="J10" i="5"/>
  <c r="J11" i="5"/>
  <c r="J12" i="5"/>
  <c r="J13" i="5"/>
  <c r="J14" i="5"/>
  <c r="J15" i="5"/>
  <c r="J16" i="5"/>
  <c r="J17" i="5"/>
  <c r="J18" i="5"/>
  <c r="J9" i="5"/>
  <c r="E13" i="5"/>
  <c r="K13" i="5"/>
  <c r="E14" i="5"/>
  <c r="K14" i="5"/>
  <c r="E15" i="5"/>
  <c r="K15" i="5"/>
  <c r="E16" i="5"/>
  <c r="K16" i="5"/>
  <c r="E31" i="5"/>
  <c r="K31" i="5"/>
  <c r="E32" i="5"/>
  <c r="K32" i="5"/>
  <c r="E33" i="5"/>
  <c r="K33" i="5"/>
  <c r="E34" i="5"/>
  <c r="K34" i="5"/>
  <c r="E30" i="5"/>
  <c r="K30" i="5"/>
  <c r="E29" i="5"/>
  <c r="K29" i="5"/>
  <c r="E28" i="5"/>
  <c r="K28" i="5"/>
  <c r="E27" i="5"/>
  <c r="K27" i="5"/>
  <c r="E26" i="5"/>
  <c r="K26" i="5"/>
  <c r="E25" i="5"/>
  <c r="K25" i="5"/>
  <c r="E10" i="5"/>
  <c r="K10" i="5"/>
  <c r="E11" i="5"/>
  <c r="K11" i="5"/>
  <c r="E12" i="5"/>
  <c r="K12" i="5"/>
  <c r="E17" i="5"/>
  <c r="K17" i="5"/>
  <c r="E18" i="5"/>
  <c r="K18" i="5"/>
  <c r="E9" i="5"/>
  <c r="K9" i="5"/>
  <c r="P53" i="4"/>
  <c r="K53" i="4"/>
  <c r="G53" i="4"/>
  <c r="F53" i="4"/>
  <c r="D53" i="4"/>
  <c r="C53" i="4"/>
  <c r="P52" i="4"/>
  <c r="K52" i="4"/>
  <c r="G52" i="4"/>
  <c r="F52" i="4"/>
  <c r="D52" i="4"/>
  <c r="C52" i="4"/>
  <c r="P38" i="4"/>
  <c r="K38" i="4"/>
  <c r="G38" i="4"/>
  <c r="F38" i="4"/>
  <c r="D38" i="4"/>
  <c r="C38" i="4"/>
  <c r="P37" i="4"/>
  <c r="K37" i="4"/>
  <c r="G37" i="4"/>
  <c r="F37" i="4"/>
  <c r="D37" i="4"/>
  <c r="C37" i="4"/>
  <c r="P23" i="4"/>
  <c r="K23" i="4"/>
  <c r="G23" i="4"/>
  <c r="F23" i="4"/>
  <c r="D23" i="4"/>
  <c r="C23" i="4"/>
  <c r="P22" i="4"/>
  <c r="K22" i="4"/>
  <c r="G22" i="4"/>
  <c r="F22" i="4"/>
  <c r="D22" i="4"/>
  <c r="C22" i="4"/>
  <c r="C13" i="4"/>
  <c r="C57" i="4"/>
  <c r="L64" i="4"/>
  <c r="I65" i="4"/>
  <c r="G65" i="4"/>
  <c r="I64" i="4"/>
  <c r="G64" i="4"/>
  <c r="I63" i="4"/>
  <c r="G63" i="4"/>
  <c r="M50" i="4"/>
  <c r="D65" i="4"/>
  <c r="M35" i="4"/>
  <c r="D64" i="4"/>
  <c r="K44" i="4"/>
  <c r="O44" i="4"/>
  <c r="K45" i="4"/>
  <c r="O45" i="4"/>
  <c r="K46" i="4"/>
  <c r="O46" i="4"/>
  <c r="K47" i="4"/>
  <c r="O47" i="4"/>
  <c r="K48" i="4"/>
  <c r="O48" i="4"/>
  <c r="K49" i="4"/>
  <c r="O49" i="4"/>
  <c r="K43" i="4"/>
  <c r="O43" i="4"/>
  <c r="K29" i="4"/>
  <c r="O29" i="4"/>
  <c r="K30" i="4"/>
  <c r="O30" i="4"/>
  <c r="K31" i="4"/>
  <c r="O31" i="4"/>
  <c r="K32" i="4"/>
  <c r="O32" i="4"/>
  <c r="K33" i="4"/>
  <c r="O33" i="4"/>
  <c r="K34" i="4"/>
  <c r="O34" i="4"/>
  <c r="K28" i="4"/>
  <c r="O28" i="4"/>
  <c r="K14" i="4"/>
  <c r="O14" i="4"/>
  <c r="K15" i="4"/>
  <c r="O15" i="4"/>
  <c r="K16" i="4"/>
  <c r="O16" i="4"/>
  <c r="K17" i="4"/>
  <c r="O17" i="4"/>
  <c r="K18" i="4"/>
  <c r="O18" i="4"/>
  <c r="K19" i="4"/>
  <c r="O19" i="4"/>
  <c r="K13" i="4"/>
  <c r="O13" i="4"/>
  <c r="M20" i="4"/>
  <c r="D63" i="4"/>
  <c r="E49" i="4"/>
  <c r="F49" i="4"/>
  <c r="E48" i="4"/>
  <c r="F48" i="4"/>
  <c r="E47" i="4"/>
  <c r="F47" i="4"/>
  <c r="E46" i="4"/>
  <c r="F46" i="4"/>
  <c r="E45" i="4"/>
  <c r="F45" i="4"/>
  <c r="E44" i="4"/>
  <c r="F44" i="4"/>
  <c r="E43" i="4"/>
  <c r="E34" i="4"/>
  <c r="F34" i="4"/>
  <c r="E33" i="4"/>
  <c r="F33" i="4"/>
  <c r="E32" i="4"/>
  <c r="F32" i="4"/>
  <c r="E31" i="4"/>
  <c r="F31" i="4"/>
  <c r="E30" i="4"/>
  <c r="F30" i="4"/>
  <c r="E29" i="4"/>
  <c r="F29" i="4"/>
  <c r="E28" i="4"/>
  <c r="E14" i="4"/>
  <c r="F14" i="4"/>
  <c r="E15" i="4"/>
  <c r="F15" i="4"/>
  <c r="E16" i="4"/>
  <c r="F16" i="4"/>
  <c r="E17" i="4"/>
  <c r="F17" i="4"/>
  <c r="E18" i="4"/>
  <c r="F18" i="4"/>
  <c r="E19" i="4"/>
  <c r="F19" i="4"/>
  <c r="E13" i="4"/>
  <c r="F13" i="4"/>
  <c r="P54" i="4"/>
  <c r="J65" i="4"/>
  <c r="P39" i="4"/>
  <c r="J64" i="4"/>
  <c r="P24" i="4"/>
  <c r="J63" i="4"/>
  <c r="L63" i="4"/>
  <c r="L65" i="4"/>
  <c r="D49" i="4"/>
  <c r="H49" i="4" a="1"/>
  <c r="H49" i="4"/>
  <c r="C49" i="4"/>
  <c r="D48" i="4"/>
  <c r="H48" i="4" a="1"/>
  <c r="H48" i="4"/>
  <c r="C48" i="4"/>
  <c r="D47" i="4"/>
  <c r="H47" i="4" a="1"/>
  <c r="H47" i="4"/>
  <c r="C47" i="4"/>
  <c r="D46" i="4"/>
  <c r="H46" i="4" a="1"/>
  <c r="H46" i="4"/>
  <c r="C46" i="4"/>
  <c r="D45" i="4"/>
  <c r="H45" i="4" a="1"/>
  <c r="H45" i="4"/>
  <c r="C45" i="4"/>
  <c r="D44" i="4"/>
  <c r="H44" i="4" a="1"/>
  <c r="H44" i="4"/>
  <c r="C44" i="4"/>
  <c r="D43" i="4"/>
  <c r="H43" i="4" a="1"/>
  <c r="H43" i="4"/>
  <c r="C43" i="4"/>
  <c r="D34" i="4"/>
  <c r="H34" i="4" a="1"/>
  <c r="H34" i="4"/>
  <c r="C34" i="4"/>
  <c r="D33" i="4"/>
  <c r="H33" i="4" a="1"/>
  <c r="H33" i="4"/>
  <c r="C33" i="4"/>
  <c r="D32" i="4"/>
  <c r="H32" i="4" a="1"/>
  <c r="H32" i="4"/>
  <c r="C32" i="4"/>
  <c r="D31" i="4"/>
  <c r="H31" i="4" a="1"/>
  <c r="H31" i="4"/>
  <c r="C31" i="4"/>
  <c r="D30" i="4"/>
  <c r="H30" i="4" a="1"/>
  <c r="H30" i="4"/>
  <c r="C30" i="4"/>
  <c r="D29" i="4"/>
  <c r="H29" i="4" a="1"/>
  <c r="H29" i="4"/>
  <c r="C29" i="4"/>
  <c r="D28" i="4"/>
  <c r="H28" i="4" a="1"/>
  <c r="H28" i="4"/>
  <c r="C28" i="4"/>
  <c r="D19" i="4"/>
  <c r="H19" i="4" a="1"/>
  <c r="H19" i="4"/>
  <c r="C19" i="4"/>
  <c r="D18" i="4"/>
  <c r="H18" i="4" a="1"/>
  <c r="H18" i="4"/>
  <c r="C18" i="4"/>
  <c r="D17" i="4"/>
  <c r="H17" i="4" a="1"/>
  <c r="H17" i="4"/>
  <c r="C17" i="4"/>
  <c r="D16" i="4"/>
  <c r="H16" i="4" a="1"/>
  <c r="H16" i="4"/>
  <c r="C16" i="4"/>
  <c r="D15" i="4"/>
  <c r="H15" i="4" a="1"/>
  <c r="H15" i="4"/>
  <c r="C15" i="4"/>
  <c r="D14" i="4"/>
  <c r="H14" i="4" a="1"/>
  <c r="H14" i="4"/>
  <c r="C14" i="4"/>
  <c r="D13" i="4"/>
  <c r="H13" i="4" a="1"/>
  <c r="H13" i="4"/>
  <c r="E37" i="3"/>
  <c r="E36" i="3"/>
  <c r="E35" i="3"/>
  <c r="E34" i="3"/>
  <c r="E33" i="3"/>
  <c r="E29" i="3"/>
  <c r="E28" i="3"/>
  <c r="E18" i="3"/>
  <c r="J18" i="3"/>
  <c r="E17" i="3"/>
  <c r="J17" i="3"/>
  <c r="E16" i="3"/>
  <c r="J16" i="3"/>
  <c r="I15" i="3"/>
  <c r="H15" i="3"/>
  <c r="G15" i="3"/>
  <c r="F15" i="3"/>
  <c r="D15" i="3"/>
  <c r="E15" i="3"/>
  <c r="J15" i="3"/>
  <c r="C15" i="3"/>
  <c r="E10" i="3"/>
  <c r="F43" i="4"/>
  <c r="F28" i="4"/>
  <c r="O20" i="4"/>
  <c r="E63" i="4"/>
  <c r="O50" i="4"/>
  <c r="E65" i="4"/>
  <c r="O35" i="4"/>
  <c r="E64" i="4"/>
  <c r="L14" i="4"/>
  <c r="P14" i="4"/>
  <c r="L16" i="4"/>
  <c r="P16" i="4"/>
  <c r="L19" i="4"/>
  <c r="P19" i="4"/>
  <c r="L29" i="4"/>
  <c r="P29" i="4"/>
  <c r="L31" i="4"/>
  <c r="P31" i="4"/>
  <c r="L32" i="4"/>
  <c r="P32" i="4"/>
  <c r="L34" i="4"/>
  <c r="P34" i="4"/>
  <c r="L44" i="4"/>
  <c r="P44" i="4"/>
  <c r="L46" i="4"/>
  <c r="P46" i="4"/>
  <c r="L48" i="4"/>
  <c r="P48" i="4"/>
  <c r="L49" i="4"/>
  <c r="P49" i="4"/>
  <c r="L13" i="4"/>
  <c r="L15" i="4"/>
  <c r="P15" i="4"/>
  <c r="L17" i="4"/>
  <c r="P17" i="4"/>
  <c r="L18" i="4"/>
  <c r="P18" i="4"/>
  <c r="L28" i="4"/>
  <c r="L30" i="4"/>
  <c r="P30" i="4"/>
  <c r="L33" i="4"/>
  <c r="P33" i="4"/>
  <c r="L43" i="4"/>
  <c r="L45" i="4"/>
  <c r="P45" i="4"/>
  <c r="L47" i="4"/>
  <c r="P47" i="4"/>
  <c r="P43" i="4"/>
  <c r="P50" i="4"/>
  <c r="L50" i="4"/>
  <c r="C65" i="4"/>
  <c r="L20" i="4"/>
  <c r="C63" i="4"/>
  <c r="K63" i="4"/>
  <c r="M63" i="4"/>
  <c r="P28" i="4"/>
  <c r="P35" i="4"/>
  <c r="L35" i="4"/>
  <c r="C64" i="4"/>
  <c r="P13" i="4"/>
  <c r="K64" i="4"/>
  <c r="M64" i="4"/>
  <c r="K65" i="4"/>
  <c r="M65" i="4"/>
  <c r="P20"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<sst xmlns="http://schemas.openxmlformats.org/spreadsheetml/2006/main" count="469" uniqueCount="180">
  <si>
    <t>内容</t>
  </si>
  <si>
    <t>備考</t>
  </si>
  <si>
    <t>・各回答シートへの追加、削除などの編集はしないでください。</t>
  </si>
  <si>
    <t>重点三分野</t>
  </si>
  <si>
    <t>外国人研究者職名</t>
  </si>
  <si>
    <t>雇用or招聘</t>
  </si>
  <si>
    <t>宿泊</t>
  </si>
  <si>
    <t>選択してください</t>
  </si>
  <si>
    <t>食料</t>
  </si>
  <si>
    <t>スーパー教授</t>
  </si>
  <si>
    <t>本学宿舎</t>
  </si>
  <si>
    <t>エネルギー</t>
  </si>
  <si>
    <t>特任教授</t>
  </si>
  <si>
    <t>ホテル</t>
  </si>
  <si>
    <t>ライフサイエンス</t>
  </si>
  <si>
    <t>特任准教授</t>
  </si>
  <si>
    <t>ご自宅等（費用無し）</t>
  </si>
  <si>
    <t>外国人研究者人件費</t>
  </si>
  <si>
    <t>重点分野</t>
  </si>
  <si>
    <t>研究課題名</t>
  </si>
  <si>
    <t>第一希望</t>
  </si>
  <si>
    <t>第二希望</t>
  </si>
  <si>
    <t>チームリーダー</t>
  </si>
  <si>
    <t>時点↓（自動計算）</t>
  </si>
  <si>
    <t>氏名</t>
  </si>
  <si>
    <t>生年月日
(YYYY/MM/DD)</t>
  </si>
  <si>
    <t>年齢</t>
  </si>
  <si>
    <t>職名</t>
  </si>
  <si>
    <t>現在の専門・学位</t>
  </si>
  <si>
    <t>チーム内
役割分担</t>
  </si>
  <si>
    <t>研究者一覧</t>
  </si>
  <si>
    <t>整理番号</t>
  </si>
  <si>
    <t>【外国人研究者】</t>
  </si>
  <si>
    <t>氏名（よみがな）</t>
  </si>
  <si>
    <t>受入担当
の本学教員</t>
  </si>
  <si>
    <t>希望職位</t>
  </si>
  <si>
    <t>H-index</t>
  </si>
  <si>
    <t>ResearcherID</t>
  </si>
  <si>
    <t>来日時の
滞在研究室</t>
  </si>
  <si>
    <t>A</t>
  </si>
  <si>
    <t>B</t>
  </si>
  <si>
    <t>C</t>
  </si>
  <si>
    <t>D</t>
  </si>
  <si>
    <t>E</t>
  </si>
  <si>
    <t>F</t>
  </si>
  <si>
    <t>G</t>
  </si>
  <si>
    <t>H</t>
  </si>
  <si>
    <t>I</t>
  </si>
  <si>
    <t>J</t>
  </si>
  <si>
    <t>外国人研究者来日招聘計画</t>
  </si>
  <si>
    <t>【1年目】</t>
  </si>
  <si>
    <t>外国人研究者
整理番号</t>
  </si>
  <si>
    <t>職位</t>
  </si>
  <si>
    <t>給与・謝金単価/月</t>
  </si>
  <si>
    <t>来日年月日
(YYYY/MM/DD)</t>
  </si>
  <si>
    <t>帰国年月日
(YYYY/MM/DD)</t>
  </si>
  <si>
    <t>日数</t>
  </si>
  <si>
    <t>合計</t>
  </si>
  <si>
    <t>【2年目】</t>
  </si>
  <si>
    <t>【3年目】</t>
  </si>
  <si>
    <t>受入担当教員</t>
    <rPh sb="0" eb="4">
      <t>ウケイレ</t>
    </rPh>
    <rPh sb="4" eb="6">
      <t>キョウイn</t>
    </rPh>
    <phoneticPr fontId="3"/>
  </si>
  <si>
    <t>来日年月日
(YYYY/MM/DD)</t>
    <phoneticPr fontId="3"/>
  </si>
  <si>
    <t>宿泊費
（概算）</t>
    <phoneticPr fontId="3"/>
  </si>
  <si>
    <t>往復航空代
（概算）</t>
    <phoneticPr fontId="3"/>
  </si>
  <si>
    <t>人件費
（概算）</t>
    <phoneticPr fontId="3"/>
  </si>
  <si>
    <t>人件費</t>
    <rPh sb="0" eb="3">
      <t>ジンケn</t>
    </rPh>
    <phoneticPr fontId="3"/>
  </si>
  <si>
    <t>外国人研究者</t>
    <rPh sb="0" eb="6">
      <t>ガイコクジンク</t>
    </rPh>
    <phoneticPr fontId="3"/>
  </si>
  <si>
    <t>赴任旅費</t>
    <rPh sb="0" eb="4">
      <t>フニンリョヒ</t>
    </rPh>
    <phoneticPr fontId="3"/>
  </si>
  <si>
    <t>宿泊費</t>
    <rPh sb="0" eb="2">
      <t>シュクハク</t>
    </rPh>
    <rPh sb="2" eb="3">
      <t>h</t>
    </rPh>
    <phoneticPr fontId="3"/>
  </si>
  <si>
    <t>1年目</t>
    <rPh sb="1" eb="3">
      <t>ネn</t>
    </rPh>
    <phoneticPr fontId="3"/>
  </si>
  <si>
    <t>2年目</t>
    <phoneticPr fontId="3"/>
  </si>
  <si>
    <t>3年目</t>
    <rPh sb="1" eb="3">
      <t>ネn</t>
    </rPh>
    <phoneticPr fontId="3"/>
  </si>
  <si>
    <t>謝金</t>
    <rPh sb="0" eb="2">
      <t>シャキn</t>
    </rPh>
    <phoneticPr fontId="3"/>
  </si>
  <si>
    <t>オンラインセミナー</t>
    <phoneticPr fontId="3"/>
  </si>
  <si>
    <t>予定回数</t>
    <rPh sb="0" eb="2">
      <t>ヨテイ</t>
    </rPh>
    <rPh sb="2" eb="4">
      <t>カイスウ</t>
    </rPh>
    <phoneticPr fontId="3"/>
  </si>
  <si>
    <t>金額</t>
    <rPh sb="0" eb="2">
      <t>キンガク</t>
    </rPh>
    <phoneticPr fontId="3"/>
  </si>
  <si>
    <t>オンライン指導</t>
    <phoneticPr fontId="3"/>
  </si>
  <si>
    <t>予定時間数</t>
    <rPh sb="0" eb="5">
      <t>ヨテイ</t>
    </rPh>
    <phoneticPr fontId="3"/>
  </si>
  <si>
    <t>合計</t>
    <rPh sb="0" eb="2">
      <t>ゴウケイ</t>
    </rPh>
    <phoneticPr fontId="3"/>
  </si>
  <si>
    <t>研究基盤
経費</t>
    <rPh sb="0" eb="6">
      <t>ケンキュウ</t>
    </rPh>
    <phoneticPr fontId="3"/>
  </si>
  <si>
    <t>共同研究
関係小計</t>
    <rPh sb="0" eb="4">
      <t>キョウドウ</t>
    </rPh>
    <rPh sb="5" eb="7">
      <t>カンケイ</t>
    </rPh>
    <rPh sb="7" eb="9">
      <t>ショウ</t>
    </rPh>
    <phoneticPr fontId="3"/>
  </si>
  <si>
    <t>招聘（在留資格有）</t>
    <rPh sb="3" eb="7">
      <t>ザイリュウ</t>
    </rPh>
    <rPh sb="7" eb="8">
      <t xml:space="preserve">アリ </t>
    </rPh>
    <phoneticPr fontId="3"/>
  </si>
  <si>
    <t>短期滞在</t>
    <rPh sb="0" eb="4">
      <t>タンキ</t>
    </rPh>
    <phoneticPr fontId="3"/>
  </si>
  <si>
    <t>宿泊・滞在費</t>
    <rPh sb="3" eb="6">
      <t>タイザイ</t>
    </rPh>
    <phoneticPr fontId="3"/>
  </si>
  <si>
    <t>所定の滞在費</t>
    <rPh sb="0" eb="2">
      <t>ショテイ</t>
    </rPh>
    <rPh sb="3" eb="6">
      <t>タイザイ</t>
    </rPh>
    <phoneticPr fontId="3"/>
  </si>
  <si>
    <t>宿泊費/滞在費
（概算）</t>
    <rPh sb="4" eb="7">
      <t>タイザイ</t>
    </rPh>
    <phoneticPr fontId="3"/>
  </si>
  <si>
    <t>国・所属機関・部門・専攻等</t>
    <rPh sb="0" eb="1">
      <t>クニ</t>
    </rPh>
    <phoneticPr fontId="3"/>
  </si>
  <si>
    <t>GIR招聘実績</t>
    <rPh sb="3" eb="5">
      <t>ショウヘイ</t>
    </rPh>
    <rPh sb="5" eb="7">
      <t>ジッセキ</t>
    </rPh>
    <phoneticPr fontId="3"/>
  </si>
  <si>
    <t>選択してください</t>
    <rPh sb="0" eb="2">
      <t>センタク</t>
    </rPh>
    <phoneticPr fontId="3"/>
  </si>
  <si>
    <t>あり</t>
    <phoneticPr fontId="3"/>
  </si>
  <si>
    <t>なし</t>
    <phoneticPr fontId="3"/>
  </si>
  <si>
    <t>来日種別</t>
    <rPh sb="0" eb="2">
      <t>ライニチ</t>
    </rPh>
    <rPh sb="2" eb="4">
      <t>sh</t>
    </rPh>
    <phoneticPr fontId="3"/>
  </si>
  <si>
    <t>雇用（在留資格有）</t>
    <rPh sb="3" eb="8">
      <t>ザイリュウシカクアル</t>
    </rPh>
    <phoneticPr fontId="3"/>
  </si>
  <si>
    <t>若手研究者（40歳未満）</t>
    <phoneticPr fontId="3"/>
  </si>
  <si>
    <t>新規or継続</t>
    <rPh sb="0" eb="2">
      <t>シンキ</t>
    </rPh>
    <rPh sb="4" eb="6">
      <t>ケイゾク</t>
    </rPh>
    <phoneticPr fontId="3"/>
  </si>
  <si>
    <t>新規</t>
    <rPh sb="0" eb="2">
      <t>シンキ</t>
    </rPh>
    <phoneticPr fontId="3"/>
  </si>
  <si>
    <t>継続</t>
    <rPh sb="0" eb="2">
      <t>ケイゾク</t>
    </rPh>
    <phoneticPr fontId="3"/>
  </si>
  <si>
    <t>チーム枠</t>
    <phoneticPr fontId="3"/>
  </si>
  <si>
    <t>本学教員
海外派遣経費
（概算）</t>
    <rPh sb="0" eb="4">
      <t>ホンガク</t>
    </rPh>
    <rPh sb="5" eb="9">
      <t>カイガイ</t>
    </rPh>
    <rPh sb="9" eb="11">
      <t>ケイ</t>
    </rPh>
    <rPh sb="13" eb="15">
      <t xml:space="preserve">
ガイサン </t>
    </rPh>
    <phoneticPr fontId="3"/>
  </si>
  <si>
    <t>2023年度GIR戦略的研究チーム提案書フォーム</t>
    <phoneticPr fontId="3"/>
  </si>
  <si>
    <t>　　オレンジ色：入力回答</t>
    <rPh sb="8" eb="10">
      <t>ニュウリョク</t>
    </rPh>
    <rPh sb="10" eb="12">
      <t>カイセンタク</t>
    </rPh>
    <phoneticPr fontId="3"/>
  </si>
  <si>
    <t>・各回答シートの中での入力セル方法は下記の通りです。</t>
    <rPh sb="11" eb="13">
      <t>ニュウリョク</t>
    </rPh>
    <rPh sb="15" eb="17">
      <t>ホウホウ</t>
    </rPh>
    <rPh sb="18" eb="20">
      <t>カキ</t>
    </rPh>
    <rPh sb="21" eb="22">
      <t>トオリ</t>
    </rPh>
    <phoneticPr fontId="3"/>
  </si>
  <si>
    <t>　　緑色：選択回答</t>
    <phoneticPr fontId="3"/>
  </si>
  <si>
    <t>　　灰色：自動入力</t>
    <rPh sb="2" eb="4">
      <t xml:space="preserve">ハイイロ </t>
    </rPh>
    <rPh sb="5" eb="9">
      <t>ジドウ</t>
    </rPh>
    <phoneticPr fontId="3"/>
  </si>
  <si>
    <t>■回答にあたって</t>
    <phoneticPr fontId="3"/>
  </si>
  <si>
    <t>基本情報・研究者一覧
※本フォームの入力シート①</t>
    <rPh sb="0" eb="4">
      <t>キホn</t>
    </rPh>
    <rPh sb="5" eb="10">
      <t>ケンキュウ</t>
    </rPh>
    <rPh sb="12" eb="13">
      <t>ホn</t>
    </rPh>
    <rPh sb="18" eb="20">
      <t>ニュウリョクシーテ</t>
    </rPh>
    <phoneticPr fontId="3"/>
  </si>
  <si>
    <t>若手研究者一覧
※本フォームの入力シート③</t>
    <rPh sb="0" eb="5">
      <t>ワカテ</t>
    </rPh>
    <rPh sb="5" eb="7">
      <t>１ラn</t>
    </rPh>
    <phoneticPr fontId="3"/>
  </si>
  <si>
    <t>研究支援課研究推進室GIR支援係　内野・久富・小林</t>
  </si>
  <si>
    <t>内線　５６４６</t>
    <rPh sb="0" eb="2">
      <t>ナイセn</t>
    </rPh>
    <phoneticPr fontId="3"/>
  </si>
  <si>
    <t>Email　girjim@cc.tuat.ac.jp</t>
    <phoneticPr fontId="3"/>
  </si>
  <si>
    <t>GIR戦略的研究チームに関するURL　https://www.tuat-global.jp/op/tuat/7095/</t>
    <phoneticPr fontId="3"/>
  </si>
  <si>
    <t>■お問合わせ先</t>
    <phoneticPr fontId="3"/>
  </si>
  <si>
    <t>外国人研究者　履歴書CV
※任意様式</t>
    <rPh sb="0" eb="6">
      <t>ガイコク</t>
    </rPh>
    <rPh sb="7" eb="10">
      <t>リレキ</t>
    </rPh>
    <rPh sb="14" eb="18">
      <t>ニn</t>
    </rPh>
    <phoneticPr fontId="3"/>
  </si>
  <si>
    <t>本学教員海外派遣計画</t>
    <rPh sb="0" eb="8">
      <t>ホンガク</t>
    </rPh>
    <phoneticPr fontId="3"/>
  </si>
  <si>
    <t>本学教員
整理番号</t>
    <rPh sb="0" eb="4">
      <t>ホンガク</t>
    </rPh>
    <phoneticPr fontId="3"/>
  </si>
  <si>
    <t>出国年月日
(YYYY/MM/DD)</t>
    <rPh sb="0" eb="2">
      <t>シュッコク</t>
    </rPh>
    <phoneticPr fontId="3"/>
  </si>
  <si>
    <t>帰国年月日
(YYYY/MM/DD)</t>
    <rPh sb="0" eb="2">
      <t>キコク</t>
    </rPh>
    <phoneticPr fontId="3"/>
  </si>
  <si>
    <t>訪問先外国人研究者</t>
    <rPh sb="0" eb="3">
      <t>ホウモn</t>
    </rPh>
    <rPh sb="3" eb="9">
      <t>ガイコク</t>
    </rPh>
    <phoneticPr fontId="3"/>
  </si>
  <si>
    <t>経費計画</t>
    <rPh sb="0" eb="4">
      <t>KEIH</t>
    </rPh>
    <phoneticPr fontId="3"/>
  </si>
  <si>
    <t>招聘計画（海外派遣）・経費計画
※本フォームの入力シート②</t>
    <rPh sb="0" eb="4">
      <t>ショウ</t>
    </rPh>
    <rPh sb="5" eb="9">
      <t>カイガイ</t>
    </rPh>
    <rPh sb="11" eb="13">
      <t>ケイヒ</t>
    </rPh>
    <rPh sb="13" eb="15">
      <t>ケイカク</t>
    </rPh>
    <rPh sb="15" eb="16">
      <t>2</t>
    </rPh>
    <rPh sb="28" eb="29">
      <t>_x0000__x0000_</t>
    </rPh>
    <phoneticPr fontId="3"/>
  </si>
  <si>
    <t>3ヵ年の招聘計画（海外派遣）
3ヵ年の経費計画</t>
    <rPh sb="4" eb="8">
      <t>ショウ</t>
    </rPh>
    <rPh sb="9" eb="13">
      <t>カイガ</t>
    </rPh>
    <rPh sb="19" eb="23">
      <t>ケイヒ</t>
    </rPh>
    <phoneticPr fontId="3"/>
  </si>
  <si>
    <t>希望分野
研究課題名
チームリーダー
研究者一覧（学内教員、外国人研究者）</t>
    <rPh sb="0" eb="2">
      <t>キボウ</t>
    </rPh>
    <rPh sb="2" eb="4">
      <t>ブニャ</t>
    </rPh>
    <rPh sb="5" eb="9">
      <t>ケンキュウ</t>
    </rPh>
    <rPh sb="9" eb="10">
      <t>メイギ</t>
    </rPh>
    <rPh sb="19" eb="24">
      <t>ケンキュウ</t>
    </rPh>
    <rPh sb="25" eb="27">
      <t>ガクナイ</t>
    </rPh>
    <rPh sb="27" eb="29">
      <t>キョウイn</t>
    </rPh>
    <rPh sb="30" eb="33">
      <t>ガイコク</t>
    </rPh>
    <rPh sb="33" eb="36">
      <t>ケンキュウ</t>
    </rPh>
    <phoneticPr fontId="3"/>
  </si>
  <si>
    <t>↓【本学教員】の整理番号から選択してください。</t>
    <phoneticPr fontId="3"/>
  </si>
  <si>
    <t>所属（部局・部門・専攻等）</t>
    <rPh sb="3" eb="5">
      <t>ブキョク</t>
    </rPh>
    <phoneticPr fontId="3"/>
  </si>
  <si>
    <t>研究計画・研究者調書
※別紙様式</t>
    <rPh sb="0" eb="3">
      <t>ケンキュウ</t>
    </rPh>
    <rPh sb="5" eb="8">
      <t>ケンキュウ</t>
    </rPh>
    <rPh sb="8" eb="10">
      <t>チョウ</t>
    </rPh>
    <rPh sb="12" eb="14">
      <t xml:space="preserve">ベッシ </t>
    </rPh>
    <rPh sb="14" eb="16">
      <t>ヨウシキ</t>
    </rPh>
    <phoneticPr fontId="3"/>
  </si>
  <si>
    <t>若手研究者一覧</t>
    <rPh sb="0" eb="2">
      <t>ワカテ</t>
    </rPh>
    <phoneticPr fontId="3"/>
  </si>
  <si>
    <t>チーム国際共同研究に参画する
本学及び外国人研究者所属機関の
若手教員・ポスドク・博士後期課程学生</t>
    <rPh sb="3" eb="9">
      <t>コクサイ</t>
    </rPh>
    <rPh sb="10" eb="12">
      <t>サンカ</t>
    </rPh>
    <rPh sb="15" eb="17">
      <t>ホンガク</t>
    </rPh>
    <rPh sb="17" eb="18">
      <t>オヨビ</t>
    </rPh>
    <rPh sb="19" eb="22">
      <t>ガイコク</t>
    </rPh>
    <rPh sb="22" eb="25">
      <t>ケンキュウ</t>
    </rPh>
    <rPh sb="25" eb="27">
      <t>ショゾク</t>
    </rPh>
    <rPh sb="27" eb="29">
      <t>キカn</t>
    </rPh>
    <rPh sb="31" eb="35">
      <t>ワカテ</t>
    </rPh>
    <rPh sb="41" eb="49">
      <t>ハクセィ</t>
    </rPh>
    <phoneticPr fontId="3"/>
  </si>
  <si>
    <t>（雇用の場合）
職名</t>
    <rPh sb="1" eb="3">
      <t>コヨウ</t>
    </rPh>
    <rPh sb="4" eb="6">
      <t>バアイ</t>
    </rPh>
    <phoneticPr fontId="3"/>
  </si>
  <si>
    <t>（学生の場合）学年</t>
    <rPh sb="1" eb="3">
      <t>ガクセイ</t>
    </rPh>
    <rPh sb="7" eb="9">
      <t xml:space="preserve">
ガクネn</t>
    </rPh>
    <phoneticPr fontId="3"/>
  </si>
  <si>
    <t>指導教員</t>
    <rPh sb="0" eb="4">
      <t>シドウ</t>
    </rPh>
    <phoneticPr fontId="3"/>
  </si>
  <si>
    <t>【外国人研究者所属機関】</t>
    <rPh sb="1" eb="7">
      <t>ガイコク</t>
    </rPh>
    <rPh sb="7" eb="9">
      <t>ショゾク</t>
    </rPh>
    <rPh sb="9" eb="11">
      <t>カイガイ</t>
    </rPh>
    <phoneticPr fontId="3"/>
  </si>
  <si>
    <t>所属（部局・専攻・学部等）</t>
    <rPh sb="3" eb="5">
      <t>ブキョク</t>
    </rPh>
    <rPh sb="9" eb="11">
      <t>ガクブ</t>
    </rPh>
    <phoneticPr fontId="3"/>
  </si>
  <si>
    <t>所属（国・所属機関・部局・専攻・学部等）</t>
    <rPh sb="0" eb="2">
      <t>ショゾク</t>
    </rPh>
    <rPh sb="3" eb="4">
      <t>クニ</t>
    </rPh>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</si>
  <si>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</si>
  <si>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</si>
  <si>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</si>
  <si>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</si>
  <si>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</si>
  <si>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</si>
  <si>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</si>
  <si>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</si>
  <si>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</si>
  <si>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</si>
  <si>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一</t>
    <rPh sb="0" eb="1">
      <t>1</t>
    </rPh>
    <phoneticPr fontId="3"/>
  </si>
  <si>
    <t>二</t>
    <rPh sb="0" eb="1">
      <t>2</t>
    </rPh>
    <phoneticPr fontId="3"/>
  </si>
  <si>
    <t>三</t>
    <rPh sb="0" eb="1">
      <t>3</t>
    </rPh>
    <phoneticPr fontId="3"/>
  </si>
  <si>
    <t>四</t>
    <rPh sb="0" eb="1">
      <t>4</t>
    </rPh>
    <phoneticPr fontId="3"/>
  </si>
  <si>
    <t>五</t>
    <rPh sb="0" eb="1">
      <t>⑤</t>
    </rPh>
    <phoneticPr fontId="3"/>
  </si>
  <si>
    <t>六</t>
    <rPh sb="0" eb="1">
      <t>⑥</t>
    </rPh>
    <phoneticPr fontId="3"/>
  </si>
  <si>
    <t>七</t>
    <rPh sb="0" eb="1">
      <t>⑦</t>
    </rPh>
    <phoneticPr fontId="3"/>
  </si>
  <si>
    <t>八</t>
    <rPh sb="0" eb="1">
      <t>⑧</t>
    </rPh>
    <phoneticPr fontId="3"/>
  </si>
  <si>
    <t>九</t>
    <rPh sb="0" eb="1">
      <t>⑨</t>
    </rPh>
    <phoneticPr fontId="3"/>
  </si>
  <si>
    <t>十</t>
    <rPh sb="0" eb="1">
      <t>Ⅹ</t>
    </rPh>
    <phoneticPr fontId="3"/>
  </si>
  <si>
    <t>指導教員名</t>
    <rPh sb="0" eb="5">
      <t>シドウ</t>
    </rPh>
    <phoneticPr fontId="3"/>
  </si>
  <si>
    <t>↓【外国人研究者】の整理番号から選択してください。</t>
    <rPh sb="2" eb="8">
      <t>ガイコク</t>
    </rPh>
    <phoneticPr fontId="3"/>
  </si>
  <si>
    <t>本学教員名</t>
    <rPh sb="0" eb="4">
      <t>ホンガク</t>
    </rPh>
    <rPh sb="4" eb="5">
      <t>シドウ</t>
    </rPh>
    <phoneticPr fontId="3"/>
  </si>
  <si>
    <t>訪問先の
外国人研究者</t>
    <rPh sb="0" eb="3">
      <t>ホウモn</t>
    </rPh>
    <rPh sb="5" eb="11">
      <t>ガイコク</t>
    </rPh>
    <phoneticPr fontId="3"/>
  </si>
  <si>
    <t>受入担当の
本学教員</t>
    <rPh sb="0" eb="4">
      <t>ウケイレ</t>
    </rPh>
    <rPh sb="6" eb="10">
      <t>ホンガク</t>
    </rPh>
    <phoneticPr fontId="3"/>
  </si>
  <si>
    <t>外国人研究者教員名</t>
    <rPh sb="0" eb="6">
      <t>ガイコク</t>
    </rPh>
    <rPh sb="6" eb="9">
      <t>シドウ</t>
    </rPh>
    <phoneticPr fontId="3"/>
  </si>
  <si>
    <t>本学招聘予定の有無</t>
    <rPh sb="0" eb="2">
      <t>ホンガク</t>
    </rPh>
    <rPh sb="2" eb="4">
      <t>sh</t>
    </rPh>
    <rPh sb="4" eb="6">
      <t>ヨテイ</t>
    </rPh>
    <rPh sb="7" eb="9">
      <t>ウム</t>
    </rPh>
    <phoneticPr fontId="3"/>
  </si>
  <si>
    <t>海外派遣予定の有無</t>
    <rPh sb="0" eb="6">
      <t>カイガイハケn</t>
    </rPh>
    <rPh sb="7" eb="9">
      <t>ウム</t>
    </rPh>
    <phoneticPr fontId="3"/>
  </si>
  <si>
    <t>【本学所属】</t>
    <rPh sb="3" eb="5">
      <t>ショゾク</t>
    </rPh>
    <phoneticPr fontId="3"/>
  </si>
  <si>
    <t>↓本学招聘予定ありの場合は【本学教員】の整理番号から選択してください。</t>
    <rPh sb="1" eb="5">
      <t>ホn</t>
    </rPh>
    <rPh sb="5" eb="7">
      <t>ヨテイ</t>
    </rPh>
    <phoneticPr fontId="3"/>
  </si>
  <si>
    <t>↓海外派遣予定ありの場合は【外国人研究者】の整理番号から選択してください。</t>
    <rPh sb="1" eb="5">
      <t>カイガイ</t>
    </rPh>
    <rPh sb="5" eb="7">
      <t>ホウモn</t>
    </rPh>
    <rPh sb="14" eb="20">
      <t>ガイコク</t>
    </rPh>
    <phoneticPr fontId="3"/>
  </si>
  <si>
    <t>■応募書類一覧</t>
    <rPh sb="1" eb="3">
      <t>オウボ</t>
    </rPh>
    <rPh sb="3" eb="5">
      <t>シンセイ</t>
    </rPh>
    <rPh sb="5" eb="7">
      <t>イチラn</t>
    </rPh>
    <phoneticPr fontId="3"/>
  </si>
  <si>
    <t>各参画者の研究期間における海外派遣もしくは本学招聘予定の有無についても記載願います。</t>
    <rPh sb="0" eb="1">
      <t xml:space="preserve">カク </t>
    </rPh>
    <rPh sb="1" eb="3">
      <t>サンカ</t>
    </rPh>
    <rPh sb="3" eb="4">
      <t>サンカ</t>
    </rPh>
    <rPh sb="5" eb="13">
      <t>ケンキュウ</t>
    </rPh>
    <rPh sb="13" eb="17">
      <t>カイガイ</t>
    </rPh>
    <rPh sb="21" eb="25">
      <t>ホンガク</t>
    </rPh>
    <rPh sb="25" eb="27">
      <t>ヨテイ</t>
    </rPh>
    <rPh sb="28" eb="30">
      <t xml:space="preserve">ウム </t>
    </rPh>
    <rPh sb="35" eb="38">
      <t>キサイ</t>
    </rPh>
    <phoneticPr fontId="3"/>
  </si>
  <si>
    <t>研究計画
チームリーダー調書
外国人研究者調書</t>
    <rPh sb="0" eb="4">
      <t>ケンキュウ</t>
    </rPh>
    <rPh sb="15" eb="21">
      <t>ガイコク</t>
    </rPh>
    <rPh sb="21" eb="23">
      <t>チョウ</t>
    </rPh>
    <phoneticPr fontId="3"/>
  </si>
  <si>
    <t>新規の外国人研究者、または既存外国人研究者で変更（所属・職位）がある場合は記載願います。</t>
    <rPh sb="0" eb="2">
      <t>シンキ</t>
    </rPh>
    <rPh sb="3" eb="9">
      <t>ガイコク</t>
    </rPh>
    <rPh sb="13" eb="15">
      <t>キゾn</t>
    </rPh>
    <rPh sb="15" eb="21">
      <t>ガイコクジンケn</t>
    </rPh>
    <rPh sb="22" eb="24">
      <t>ヘンコウ</t>
    </rPh>
    <rPh sb="25" eb="27">
      <t>ショゾク</t>
    </rPh>
    <rPh sb="28" eb="30">
      <t xml:space="preserve">ショクイ </t>
    </rPh>
    <rPh sb="37" eb="39">
      <t>キサイ</t>
    </rPh>
    <rPh sb="39" eb="40">
      <t>ネガイ</t>
    </rPh>
    <phoneticPr fontId="3"/>
  </si>
  <si>
    <t>研究者調書で記載した外国人研究者についてCVを別途ご提出願います。</t>
    <rPh sb="0" eb="5">
      <t>ケンキュウ</t>
    </rPh>
    <rPh sb="6" eb="8">
      <t>キサイ</t>
    </rPh>
    <rPh sb="10" eb="16">
      <t>ガイコク</t>
    </rPh>
    <rPh sb="23" eb="25">
      <t>ベット</t>
    </rPh>
    <phoneticPr fontId="3"/>
  </si>
  <si>
    <t>【本学教員（常勤）】</t>
    <rPh sb="6" eb="8">
      <t>ジョウキ</t>
    </rPh>
    <phoneticPr fontId="3"/>
  </si>
  <si>
    <t>GIR参加実績の有無</t>
    <rPh sb="3" eb="5">
      <t>サンカ</t>
    </rPh>
    <rPh sb="5" eb="7">
      <t>ジッセキ</t>
    </rPh>
    <rPh sb="8" eb="10">
      <t>ウム</t>
    </rPh>
    <phoneticPr fontId="3"/>
  </si>
  <si>
    <t>※チームに参画する本学所属のポスドク・博士後期課程学生を記載願います。</t>
    <rPh sb="5" eb="7">
      <t>サンカクスル</t>
    </rPh>
    <rPh sb="9" eb="13">
      <t>ホンガク</t>
    </rPh>
    <rPh sb="19" eb="27">
      <t>ハクセィ</t>
    </rPh>
    <rPh sb="28" eb="31">
      <t>キサイ</t>
    </rPh>
    <phoneticPr fontId="3"/>
  </si>
  <si>
    <t>　常勤教員はシート①の研究者一覧に記載願います。</t>
    <rPh sb="1" eb="5">
      <t>ジョウキ</t>
    </rPh>
    <rPh sb="11" eb="16">
      <t>ケンキュウ</t>
    </rPh>
    <rPh sb="17" eb="20">
      <t>キサイ</t>
    </rPh>
    <phoneticPr fontId="3"/>
  </si>
  <si>
    <t>※チームに参画する海外研究機関（外国人研究者が所属する）のポスドク・博士後期課程学生を記載願います。</t>
    <rPh sb="5" eb="7">
      <t>サンカクスル</t>
    </rPh>
    <rPh sb="9" eb="11">
      <t>カイガイ</t>
    </rPh>
    <rPh sb="11" eb="15">
      <t>ケンキュウ</t>
    </rPh>
    <rPh sb="16" eb="22">
      <t>ガイコク</t>
    </rPh>
    <rPh sb="23" eb="25">
      <t>ショゾク</t>
    </rPh>
    <rPh sb="34" eb="42">
      <t>ハクセィ</t>
    </rPh>
    <rPh sb="43" eb="46">
      <t>キサイ</t>
    </rPh>
    <phoneticPr fontId="3"/>
  </si>
  <si>
    <t>　常勤教員でもGIR外国人研究者の職位に満たない業績の若手研究者である場合は本シートに記載願います。</t>
    <rPh sb="1" eb="5">
      <t>ジョウキ</t>
    </rPh>
    <rPh sb="10" eb="16">
      <t>ガイコク</t>
    </rPh>
    <rPh sb="20" eb="21">
      <t>ミタナイ</t>
    </rPh>
    <rPh sb="24" eb="26">
      <t>ギョウセキ</t>
    </rPh>
    <rPh sb="27" eb="32">
      <t>ワカテク</t>
    </rPh>
    <rPh sb="38" eb="39">
      <t>ホンシ-</t>
    </rPh>
    <rPh sb="43" eb="46">
      <t>キサイ</t>
    </rPh>
    <phoneticPr fontId="3"/>
  </si>
  <si>
    <t>履歴書CV</t>
    <rPh sb="0" eb="1">
      <t xml:space="preserve">ドウ </t>
    </rPh>
    <rPh sb="1" eb="2">
      <t>ヒダリ</t>
    </rPh>
    <phoneticPr fontId="3"/>
  </si>
  <si>
    <t>申請締切　：　2023年3月8日（水）17時</t>
    <rPh sb="17" eb="18">
      <t>スイ</t>
    </rPh>
    <rPh sb="21" eb="22">
      <t xml:space="preserve">ジ </t>
    </rPh>
    <phoneticPr fontId="3"/>
  </si>
  <si>
    <t>（左記含め）期間中の
海外派遣予定回数</t>
    <rPh sb="1" eb="2">
      <t>ヒダリ</t>
    </rPh>
    <rPh sb="3" eb="4">
      <t>フク</t>
    </rPh>
    <rPh sb="6" eb="9">
      <t>キカンチュウ</t>
    </rPh>
    <rPh sb="11" eb="13">
      <t>カイガイ</t>
    </rPh>
    <rPh sb="13" eb="15">
      <t>ハケン</t>
    </rPh>
    <rPh sb="15" eb="17">
      <t>ヨテイ</t>
    </rPh>
    <rPh sb="17" eb="19">
      <t>カイスウ</t>
    </rPh>
    <phoneticPr fontId="3"/>
  </si>
  <si>
    <t>（左記含め）期間中の
招聘予定回数</t>
    <rPh sb="1" eb="2">
      <t>ヒダリ</t>
    </rPh>
    <rPh sb="3" eb="4">
      <t>フク</t>
    </rPh>
    <rPh sb="6" eb="9">
      <t>キカンチュウ</t>
    </rPh>
    <rPh sb="11" eb="13">
      <t>ショウヘイ</t>
    </rPh>
    <rPh sb="13" eb="15">
      <t>ヨテイ</t>
    </rPh>
    <rPh sb="15" eb="17">
      <t>カイスウ</t>
    </rPh>
    <phoneticPr fontId="3"/>
  </si>
  <si>
    <t>チーム内
役割分担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</si>
</sst>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scheme val="minor"/>
    </font>
    <font>
      <sz val="12"/>
      <color theme="1"/>
      <name val="ＭＳ Ｐゴシック"/>
      <family val="2"/>
      <charset val="128"/>
    </font>
    <font>
      <sz val="12"/>
      <color theme="1"/>
      <name val="Calibri"/>
      <family val="2"/>
      <scheme val="minor"/>
    </font>
    <font>
      <sz val="6"/>
      <name val="Calibri"/>
      <family val="3"/>
      <charset val="128"/>
      <scheme val="minor"/>
    </font>
    <font>
      <sz val="12"/>
      <name val="ＭＳ Ｐゴシック"/>
      <family val="2"/>
      <charset val="128"/>
    </font>
    <font>
      <sz val="12"/>
      <color rgb="FFFF0000"/>
      <name val="ＭＳ Ｐゴシック"/>
      <family val="2"/>
      <charset val="128"/>
    </font>
    <font>
      <sz val="11"/>
      <color rgb="FF000000"/>
      <name val="ＭＳ Ｐゴシック"/>
      <family val="2"/>
      <charset val="128"/>
    </font>
    <font>
      <sz val="11"/>
      <color rgb="FF000000"/>
      <name val="Arial"/>
      <family val="2"/>
    </font>
    <font>
      <b/>
      <sz val="12"/>
      <color rgb="FFFF0000"/>
      <name val="ＭＳ Ｐゴシック"/>
      <family val="3"/>
      <charset val="128"/>
    </font>
  </fonts>
  <fills count="15">
    <fill>
      <patternFill patternType="none"/>
    </fill>
    <fill>
      <patternFill patternType="gray125"/>
    </fill>
    <fill>
      <patternFill patternType="solid">
        <fgColor rgb="FFC5E0B3"/>
        <bgColor rgb="FFC5E0B3"/>
      </patternFill>
    </fill>
    <fill>
      <patternFill patternType="solid">
        <fgColor rgb="FFFFE598"/>
        <bgColor rgb="FFFFE598"/>
      </patternFill>
    </fill>
    <fill>
      <patternFill patternType="solid">
        <fgColor rgb="FFD8D8D8"/>
        <bgColor rgb="FFD8D8D8"/>
      </patternFill>
    </fill>
    <fill>
      <patternFill patternType="solid">
        <fgColor theme="9" tint="0.59999389629810485"/>
        <bgColor rgb="FFC5E0B3"/>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59999389629810485"/>
        <bgColor rgb="FFFFE598"/>
      </patternFill>
    </fill>
    <fill>
      <patternFill patternType="solid">
        <fgColor rgb="FFD9D9D9"/>
        <bgColor indexed="64"/>
      </patternFill>
    </fill>
    <fill>
      <patternFill patternType="solid">
        <fgColor rgb="FFD9D9D9"/>
        <bgColor rgb="FFC5E0B3"/>
      </patternFill>
    </fill>
    <fill>
      <patternFill patternType="solid">
        <fgColor rgb="FFC5E0B3"/>
        <bgColor indexed="64"/>
      </patternFill>
    </fill>
    <fill>
      <patternFill patternType="solid">
        <fgColor rgb="FFFFE598"/>
        <bgColor indexed="64"/>
      </patternFill>
    </fill>
    <fill>
      <patternFill patternType="solid">
        <fgColor rgb="FFD9D9D9"/>
        <bgColor rgb="FFFFE598"/>
      </patternFill>
    </fill>
  </fills>
  <borders count="34">
    <border>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diagonal/>
    </border>
    <border>
      <left/>
      <right/>
      <top style="thin">
        <color indexed="64"/>
      </top>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diagonal/>
    </border>
    <border>
      <left/>
      <right style="thin">
        <color indexed="64"/>
      </right>
      <top style="thin">
        <color indexed="64"/>
      </top>
      <bottom/>
      <diagonal/>
    </border>
    <border diagonalUp="1">
      <left style="thin">
        <color rgb="FF000000"/>
      </left>
      <right style="thin">
        <color rgb="FF000000"/>
      </right>
      <top style="thin">
        <color rgb="FF000000"/>
      </top>
      <bottom/>
      <diagonal style="thin">
        <color rgb="FF000000"/>
      </diagonal>
    </border>
    <border diagonalUp="1">
      <left style="thin">
        <color indexed="64"/>
      </left>
      <right style="thin">
        <color rgb="FF000000"/>
      </right>
      <top style="thin">
        <color indexed="64"/>
      </top>
      <bottom style="thin">
        <color indexed="64"/>
      </bottom>
      <diagonal style="thin">
        <color rgb="FF000000"/>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rgb="FF000000"/>
      </left>
      <right style="thin">
        <color rgb="FF000000"/>
      </right>
      <top style="thin">
        <color rgb="FF000000"/>
      </top>
      <bottom style="thin">
        <color rgb="FF000000"/>
      </bottom>
      <diagonal style="thin">
        <color rgb="FF000000"/>
      </diagonal>
    </border>
    <border>
      <left style="thin">
        <color rgb="FF000000"/>
      </left>
      <right/>
      <top style="thin">
        <color rgb="FF000000"/>
      </top>
      <bottom style="thin">
        <color rgb="FF000000"/>
      </bottom>
      <diagonal/>
    </border>
  </borders>
  <cellStyleXfs count="2">
    <xf numFmtId="0" fontId="0" fillId="0" borderId="0"/>
    <xf numFmtId="38" fontId="2" fillId="0" borderId="0" applyFont="0" applyFill="0" applyBorder="0" applyAlignment="0" applyProtection="0">
      <alignment vertical="center"/>
    </xf>
  </cellStyleXfs>
  <cellXfs count="101">
    <xf numFmtId="0" fontId="0" fillId="0" borderId="0" xfId="0" applyAlignment="1">
      <alignment vertical="center"/>
    </xf>
    <xf numFmtId="0" fontId="1" fillId="0" borderId="0" xfId="0" applyFont="1" applyAlignment="1">
      <alignment vertical="center"/>
    </xf>
    <xf numFmtId="0" fontId="1" fillId="0" borderId="0" xfId="0" applyFont="1" applyAlignment="1">
      <alignment vertical="top"/>
    </xf>
    <xf numFmtId="0" fontId="1" fillId="0" borderId="8" xfId="0" applyFont="1" applyBorder="1" applyAlignment="1">
      <alignment horizontal="center" vertical="center"/>
    </xf>
    <xf numFmtId="0" fontId="1" fillId="0" borderId="8" xfId="0" applyFont="1" applyBorder="1" applyAlignment="1">
      <alignment horizontal="left" vertical="center" wrapText="1"/>
    </xf>
    <xf numFmtId="0" fontId="5" fillId="0" borderId="8" xfId="0" applyFont="1" applyBorder="1" applyAlignment="1">
      <alignment horizontal="left" vertical="center"/>
    </xf>
    <xf numFmtId="0" fontId="1" fillId="0" borderId="8" xfId="0" applyFont="1" applyBorder="1" applyAlignment="1">
      <alignment vertical="center" wrapText="1"/>
    </xf>
    <xf numFmtId="0" fontId="1" fillId="0" borderId="0" xfId="0" applyFont="1" applyAlignment="1">
      <alignment vertical="center" shrinkToFit="1"/>
    </xf>
    <xf numFmtId="0" fontId="1" fillId="10" borderId="0" xfId="0" applyFont="1" applyFill="1" applyAlignment="1">
      <alignment vertical="center" shrinkToFit="1"/>
    </xf>
    <xf numFmtId="0" fontId="1" fillId="12" borderId="0" xfId="0" applyFont="1" applyFill="1" applyAlignment="1">
      <alignment vertical="center" shrinkToFit="1"/>
    </xf>
    <xf numFmtId="0" fontId="1" fillId="13" borderId="0" xfId="0" applyFont="1" applyFill="1" applyAlignment="1">
      <alignment vertical="center" shrinkToFit="1"/>
    </xf>
    <xf numFmtId="0" fontId="6" fillId="0" borderId="0" xfId="0" applyFont="1" applyAlignment="1">
      <alignment vertical="center"/>
    </xf>
    <xf numFmtId="0" fontId="4" fillId="0" borderId="8" xfId="0" applyFont="1" applyBorder="1" applyAlignment="1">
      <alignment horizontal="left" vertical="center" wrapText="1"/>
    </xf>
    <xf numFmtId="0" fontId="8" fillId="0" borderId="0" xfId="0" applyFont="1" applyAlignment="1">
      <alignment vertical="center"/>
    </xf>
    <xf numFmtId="0" fontId="1" fillId="0" borderId="0" xfId="0" applyFont="1" applyAlignment="1" applyProtection="1">
      <alignment vertical="center"/>
      <protection locked="0"/>
    </xf>
    <xf numFmtId="0" fontId="1" fillId="2" borderId="2" xfId="0" applyFont="1" applyFill="1" applyBorder="1" applyAlignment="1" applyProtection="1">
      <alignment vertical="center"/>
      <protection locked="0"/>
    </xf>
    <xf numFmtId="0" fontId="1" fillId="2" borderId="8" xfId="0" applyFont="1" applyFill="1" applyBorder="1" applyAlignment="1" applyProtection="1">
      <alignment vertical="center"/>
      <protection locked="0"/>
    </xf>
    <xf numFmtId="0" fontId="1" fillId="3" borderId="2" xfId="0" applyFont="1" applyFill="1" applyBorder="1" applyAlignment="1" applyProtection="1">
      <alignment vertical="center"/>
      <protection locked="0"/>
    </xf>
    <xf numFmtId="14" fontId="1" fillId="3" borderId="2" xfId="0" applyNumberFormat="1" applyFont="1" applyFill="1" applyBorder="1" applyAlignment="1" applyProtection="1">
      <alignment horizontal="right" vertical="center"/>
      <protection locked="0"/>
    </xf>
    <xf numFmtId="0" fontId="1" fillId="0" borderId="0" xfId="0" applyFont="1" applyAlignment="1" applyProtection="1">
      <alignment vertical="center" wrapText="1"/>
      <protection locked="0"/>
    </xf>
    <xf numFmtId="0" fontId="1" fillId="5" borderId="2" xfId="0" applyFont="1" applyFill="1" applyBorder="1" applyAlignment="1" applyProtection="1">
      <alignment vertical="center" wrapText="1"/>
      <protection locked="0"/>
    </xf>
    <xf numFmtId="0" fontId="1" fillId="2" borderId="2" xfId="0" applyFont="1" applyFill="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0" fontId="1" fillId="9" borderId="2" xfId="0" applyFont="1" applyFill="1" applyBorder="1" applyAlignment="1" applyProtection="1">
      <alignment vertical="center" wrapText="1"/>
      <protection locked="0"/>
    </xf>
    <xf numFmtId="0" fontId="1" fillId="4" borderId="2" xfId="0" applyFont="1" applyFill="1" applyBorder="1" applyAlignment="1">
      <alignment vertical="center"/>
    </xf>
    <xf numFmtId="14" fontId="1" fillId="4" borderId="2" xfId="0" applyNumberFormat="1" applyFont="1" applyFill="1" applyBorder="1" applyAlignment="1">
      <alignment vertical="center"/>
    </xf>
    <xf numFmtId="0" fontId="1" fillId="4" borderId="2" xfId="0" applyFont="1" applyFill="1" applyBorder="1" applyAlignment="1">
      <alignment horizontal="center" vertical="center"/>
    </xf>
    <xf numFmtId="0" fontId="1" fillId="0" borderId="2" xfId="0" applyFont="1" applyBorder="1" applyAlignment="1">
      <alignment vertical="center" wrapText="1"/>
    </xf>
    <xf numFmtId="49" fontId="1" fillId="0" borderId="2" xfId="0" applyNumberFormat="1" applyFont="1" applyBorder="1" applyAlignment="1">
      <alignment horizontal="right" vertical="center"/>
    </xf>
    <xf numFmtId="0" fontId="1" fillId="0" borderId="2" xfId="0" applyFont="1" applyBorder="1" applyAlignment="1">
      <alignment vertical="center"/>
    </xf>
    <xf numFmtId="14" fontId="1" fillId="0" borderId="0" xfId="0" applyNumberFormat="1" applyFont="1" applyAlignment="1">
      <alignment vertical="center"/>
    </xf>
    <xf numFmtId="0" fontId="7" fillId="0" borderId="0" xfId="0" applyFont="1" applyAlignment="1" applyProtection="1">
      <alignment vertical="center"/>
      <protection locked="0"/>
    </xf>
    <xf numFmtId="0" fontId="1" fillId="6" borderId="24" xfId="0" applyFont="1" applyFill="1" applyBorder="1" applyAlignment="1" applyProtection="1">
      <alignment vertical="center"/>
      <protection locked="0"/>
    </xf>
    <xf numFmtId="14" fontId="1" fillId="3" borderId="2" xfId="0" applyNumberFormat="1" applyFont="1" applyFill="1" applyBorder="1" applyAlignment="1" applyProtection="1">
      <alignment vertical="center"/>
      <protection locked="0"/>
    </xf>
    <xf numFmtId="38" fontId="1" fillId="3" borderId="2" xfId="0" applyNumberFormat="1" applyFont="1" applyFill="1" applyBorder="1" applyAlignment="1" applyProtection="1">
      <alignment vertical="center"/>
      <protection locked="0"/>
    </xf>
    <xf numFmtId="0" fontId="1" fillId="6" borderId="28" xfId="0" applyFont="1" applyFill="1" applyBorder="1" applyAlignment="1" applyProtection="1">
      <alignment vertical="center"/>
      <protection locked="0"/>
    </xf>
    <xf numFmtId="0" fontId="1" fillId="6" borderId="8" xfId="0" applyFont="1" applyFill="1" applyBorder="1" applyAlignment="1" applyProtection="1">
      <alignment vertical="center"/>
      <protection locked="0"/>
    </xf>
    <xf numFmtId="14" fontId="1" fillId="3" borderId="8" xfId="0" applyNumberFormat="1" applyFont="1" applyFill="1" applyBorder="1" applyAlignment="1" applyProtection="1">
      <alignment vertical="center"/>
      <protection locked="0"/>
    </xf>
    <xf numFmtId="38" fontId="1" fillId="7" borderId="8" xfId="1" applyFont="1" applyFill="1" applyBorder="1" applyAlignment="1" applyProtection="1">
      <alignment vertical="center"/>
      <protection locked="0"/>
    </xf>
    <xf numFmtId="0" fontId="1" fillId="0" borderId="19"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1" fillId="0" borderId="22" xfId="0" applyFont="1" applyBorder="1" applyAlignment="1">
      <alignment vertical="center"/>
    </xf>
    <xf numFmtId="0" fontId="1" fillId="0" borderId="23" xfId="0" applyFont="1" applyBorder="1" applyAlignment="1">
      <alignment vertical="center"/>
    </xf>
    <xf numFmtId="0" fontId="1" fillId="0" borderId="24" xfId="0" applyFont="1" applyBorder="1" applyAlignment="1">
      <alignment vertical="center" wrapText="1"/>
    </xf>
    <xf numFmtId="0" fontId="1" fillId="0" borderId="25" xfId="0" applyFont="1" applyBorder="1" applyAlignment="1">
      <alignment vertical="center"/>
    </xf>
    <xf numFmtId="38" fontId="1" fillId="4" borderId="2" xfId="0" applyNumberFormat="1" applyFont="1" applyFill="1" applyBorder="1" applyAlignment="1">
      <alignment vertical="center"/>
    </xf>
    <xf numFmtId="38" fontId="1" fillId="4" borderId="25" xfId="0" applyNumberFormat="1" applyFont="1" applyFill="1" applyBorder="1" applyAlignment="1">
      <alignment vertical="center"/>
    </xf>
    <xf numFmtId="38" fontId="1" fillId="0" borderId="0" xfId="0" applyNumberFormat="1" applyFont="1" applyAlignment="1">
      <alignment vertical="center"/>
    </xf>
    <xf numFmtId="38" fontId="1" fillId="0" borderId="23" xfId="0" applyNumberFormat="1" applyFont="1" applyBorder="1" applyAlignment="1">
      <alignment vertical="center"/>
    </xf>
    <xf numFmtId="0" fontId="1" fillId="0" borderId="26" xfId="0" applyFont="1" applyBorder="1" applyAlignment="1">
      <alignment vertical="center" wrapText="1"/>
    </xf>
    <xf numFmtId="0" fontId="1" fillId="0" borderId="14" xfId="0" applyFont="1" applyBorder="1" applyAlignment="1">
      <alignment vertical="center"/>
    </xf>
    <xf numFmtId="0" fontId="1" fillId="0" borderId="3" xfId="0" applyFont="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6" xfId="0" applyFont="1" applyBorder="1" applyAlignment="1">
      <alignment vertical="center" wrapText="1"/>
    </xf>
    <xf numFmtId="0" fontId="1" fillId="0" borderId="5" xfId="0" applyFont="1" applyBorder="1" applyAlignment="1">
      <alignment vertical="center" wrapText="1"/>
    </xf>
    <xf numFmtId="0" fontId="1" fillId="0" borderId="14" xfId="0" applyFont="1" applyBorder="1" applyAlignment="1">
      <alignment vertical="center" wrapText="1"/>
    </xf>
    <xf numFmtId="0" fontId="1" fillId="0" borderId="17" xfId="0" applyFont="1" applyBorder="1" applyAlignment="1">
      <alignment vertical="center" wrapText="1"/>
    </xf>
    <xf numFmtId="0" fontId="1" fillId="0" borderId="27" xfId="0" applyFont="1" applyBorder="1" applyAlignment="1">
      <alignment vertical="center"/>
    </xf>
    <xf numFmtId="0" fontId="1" fillId="10" borderId="8" xfId="0" applyFont="1" applyFill="1" applyBorder="1" applyAlignment="1">
      <alignment vertical="center"/>
    </xf>
    <xf numFmtId="14" fontId="1" fillId="10" borderId="8" xfId="0" applyNumberFormat="1" applyFont="1" applyFill="1" applyBorder="1" applyAlignment="1">
      <alignment vertical="center"/>
    </xf>
    <xf numFmtId="0" fontId="1" fillId="4" borderId="8" xfId="0" applyFont="1" applyFill="1" applyBorder="1" applyAlignment="1">
      <alignment vertical="center"/>
    </xf>
    <xf numFmtId="38" fontId="1" fillId="0" borderId="18" xfId="0" applyNumberFormat="1" applyFont="1" applyBorder="1" applyAlignment="1">
      <alignment vertical="center"/>
    </xf>
    <xf numFmtId="0" fontId="1" fillId="0" borderId="29" xfId="0" applyFont="1" applyBorder="1" applyAlignment="1">
      <alignment vertical="center"/>
    </xf>
    <xf numFmtId="0" fontId="1" fillId="0" borderId="30" xfId="0" applyFont="1" applyBorder="1" applyAlignment="1">
      <alignment vertical="center"/>
    </xf>
    <xf numFmtId="14" fontId="1" fillId="0" borderId="30" xfId="0" applyNumberFormat="1" applyFont="1" applyBorder="1" applyAlignment="1">
      <alignment vertical="center"/>
    </xf>
    <xf numFmtId="38" fontId="1" fillId="0" borderId="30" xfId="0" applyNumberFormat="1" applyFont="1" applyBorder="1" applyAlignment="1">
      <alignment vertical="center"/>
    </xf>
    <xf numFmtId="38" fontId="1" fillId="0" borderId="31" xfId="0" applyNumberFormat="1" applyFont="1" applyBorder="1" applyAlignment="1">
      <alignment vertical="center"/>
    </xf>
    <xf numFmtId="14" fontId="1" fillId="0" borderId="20" xfId="0" applyNumberFormat="1" applyFont="1" applyBorder="1" applyAlignment="1">
      <alignment vertical="center"/>
    </xf>
    <xf numFmtId="0" fontId="1" fillId="0" borderId="8" xfId="0" applyFont="1" applyBorder="1" applyAlignment="1">
      <alignment vertical="center"/>
    </xf>
    <xf numFmtId="0" fontId="4" fillId="11" borderId="2" xfId="0" applyFont="1" applyFill="1" applyBorder="1" applyAlignment="1">
      <alignment vertical="center"/>
    </xf>
    <xf numFmtId="0" fontId="1" fillId="0" borderId="9" xfId="0" applyFont="1" applyBorder="1" applyAlignment="1">
      <alignment horizontal="center" vertical="center"/>
    </xf>
    <xf numFmtId="38" fontId="1" fillId="10" borderId="8" xfId="1" applyFont="1" applyFill="1" applyBorder="1" applyAlignment="1" applyProtection="1">
      <alignment vertical="center"/>
    </xf>
    <xf numFmtId="38" fontId="1" fillId="8" borderId="8" xfId="1" applyFont="1" applyFill="1" applyBorder="1" applyAlignment="1" applyProtection="1">
      <alignment vertical="center"/>
    </xf>
    <xf numFmtId="38" fontId="4" fillId="8" borderId="8" xfId="1" applyFont="1" applyFill="1" applyBorder="1" applyAlignment="1" applyProtection="1">
      <alignment vertical="center"/>
    </xf>
    <xf numFmtId="38" fontId="1" fillId="8" borderId="8" xfId="0" applyNumberFormat="1" applyFont="1" applyFill="1" applyBorder="1" applyAlignment="1">
      <alignment vertical="center"/>
    </xf>
    <xf numFmtId="14" fontId="1" fillId="3" borderId="33" xfId="0" applyNumberFormat="1" applyFont="1" applyFill="1" applyBorder="1" applyAlignment="1" applyProtection="1">
      <alignment vertical="center"/>
      <protection locked="0"/>
    </xf>
    <xf numFmtId="0" fontId="1" fillId="0" borderId="32" xfId="0" applyFont="1" applyBorder="1" applyAlignment="1">
      <alignment vertical="center" wrapText="1"/>
    </xf>
    <xf numFmtId="0" fontId="1" fillId="0" borderId="3" xfId="0" applyFont="1" applyBorder="1" applyAlignment="1">
      <alignment vertical="center" wrapText="1"/>
    </xf>
    <xf numFmtId="0" fontId="1" fillId="0" borderId="33" xfId="0" applyFont="1" applyBorder="1" applyAlignment="1">
      <alignment vertical="center" wrapText="1"/>
    </xf>
    <xf numFmtId="0" fontId="1" fillId="14" borderId="2" xfId="0" applyFont="1" applyFill="1" applyBorder="1" applyAlignment="1">
      <alignment vertical="center"/>
    </xf>
    <xf numFmtId="0" fontId="1" fillId="0" borderId="32" xfId="0" applyFont="1" applyBorder="1" applyAlignment="1">
      <alignment horizontal="center" vertical="center"/>
    </xf>
    <xf numFmtId="0" fontId="1" fillId="0" borderId="0" xfId="0" applyFont="1" applyAlignment="1">
      <alignment horizontal="left" vertical="center" shrinkToFit="1"/>
    </xf>
    <xf numFmtId="0" fontId="1" fillId="0" borderId="0" xfId="0" applyFont="1" applyAlignment="1">
      <alignment vertical="center"/>
    </xf>
    <xf numFmtId="0" fontId="1" fillId="0" borderId="8" xfId="0" applyFont="1" applyBorder="1" applyAlignment="1">
      <alignment horizontal="center" vertical="center"/>
    </xf>
    <xf numFmtId="0" fontId="4" fillId="0" borderId="8" xfId="0" applyFont="1" applyBorder="1" applyAlignment="1">
      <alignment vertical="center"/>
    </xf>
    <xf numFmtId="0" fontId="1" fillId="0" borderId="8" xfId="0" applyFont="1" applyBorder="1" applyAlignment="1">
      <alignment horizontal="left" vertical="center" wrapText="1"/>
    </xf>
    <xf numFmtId="0" fontId="4" fillId="0" borderId="8" xfId="0" applyFont="1" applyBorder="1" applyAlignment="1">
      <alignmen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3" borderId="3" xfId="0" applyFont="1" applyFill="1" applyBorder="1" applyAlignment="1" applyProtection="1">
      <alignment horizontal="left" vertical="center"/>
      <protection locked="0"/>
    </xf>
    <xf numFmtId="0" fontId="4" fillId="0" borderId="4"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1"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7" xfId="0" applyFont="1" applyBorder="1" applyAlignment="1" applyProtection="1">
      <alignment vertical="center"/>
      <protection locked="0"/>
    </xf>
    <xf numFmtId="0" fontId="1" fillId="10" borderId="8" xfId="0" applyFont="1" applyFill="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wrapText="1"/>
    </xf>
  </cellXfs>
  <cellStyles count="2">
    <cellStyle name="桁区切り" xfId="1" builtinId="6"/>
    <cellStyle name="標準" xfId="0" builtinId="0"/>
  </cellStyles>
  <dxfs count="37">
    <dxf>
      <fill>
        <patternFill patternType="solid">
          <fgColor theme="1"/>
          <bgColor theme="1"/>
        </patternFill>
      </fill>
    </dxf>
    <dxf>
      <fill>
        <patternFill patternType="solid">
          <fgColor auto="1"/>
          <bgColor theme="1"/>
        </patternFill>
      </fill>
    </dxf>
    <dxf>
      <fill>
        <patternFill>
          <fgColor theme="1"/>
          <bgColor theme="1"/>
        </patternFill>
      </fill>
    </dxf>
    <dxf>
      <fill>
        <patternFill>
          <fgColor auto="1"/>
          <bgColor theme="1"/>
        </patternFill>
      </fill>
    </dxf>
    <dxf>
      <font>
        <color rgb="FF9C0006"/>
      </font>
      <fill>
        <patternFill patternType="solid">
          <fgColor theme="9" tint="0.59996337778862885"/>
          <bgColor theme="9" tint="0.59996337778862885"/>
        </patternFill>
      </fill>
    </dxf>
    <dxf>
      <font>
        <color rgb="FF9C0006"/>
      </font>
      <fill>
        <patternFill patternType="solid">
          <fgColor theme="9" tint="0.59996337778862885"/>
          <bgColor theme="9" tint="0.59996337778862885"/>
        </patternFill>
      </fill>
    </dxf>
    <dxf>
      <font>
        <color rgb="FFC00000"/>
      </font>
      <fill>
        <patternFill>
          <fgColor theme="9" tint="0.59996337778862885"/>
          <bgColor theme="9" tint="0.59996337778862885"/>
        </patternFill>
      </fill>
    </dxf>
    <dxf>
      <font>
        <color rgb="FFC00000"/>
      </font>
      <fill>
        <patternFill>
          <fgColor theme="9" tint="0.59996337778862885"/>
          <bgColor theme="9" tint="0.59996337778862885"/>
        </patternFill>
      </fill>
    </dxf>
    <dxf>
      <font>
        <color rgb="FF9C0006"/>
      </font>
      <fill>
        <patternFill patternType="solid">
          <fgColor theme="9" tint="0.59996337778862885"/>
          <bgColor theme="9" tint="0.59996337778862885"/>
        </patternFill>
      </fill>
    </dxf>
    <dxf>
      <font>
        <color rgb="FF9C0006"/>
      </font>
      <fill>
        <patternFill patternType="solid">
          <fgColor theme="9" tint="0.59996337778862885"/>
          <bgColor theme="9" tint="0.59996337778862885"/>
        </patternFill>
      </fill>
    </dxf>
    <dxf>
      <fill>
        <patternFill patternType="solid">
          <fgColor theme="1"/>
          <bgColor theme="1"/>
        </patternFill>
      </fill>
    </dxf>
    <dxf>
      <fill>
        <patternFill patternType="solid">
          <fgColor theme="1"/>
          <bgColor theme="1"/>
        </patternFill>
      </fill>
    </dxf>
    <dxf>
      <fill>
        <patternFill>
          <fgColor theme="1"/>
          <bgColor theme="1"/>
        </patternFill>
      </fill>
    </dxf>
    <dxf>
      <font>
        <color auto="1"/>
      </font>
      <fill>
        <patternFill>
          <fgColor theme="1"/>
          <bgColor theme="1"/>
        </patternFill>
      </fill>
    </dxf>
    <dxf>
      <font>
        <u val="none"/>
        <color auto="1"/>
      </font>
      <fill>
        <patternFill>
          <fgColor theme="1"/>
          <bgColor theme="1"/>
        </patternFill>
      </fill>
    </dxf>
    <dxf>
      <font>
        <color rgb="FF9C0006"/>
      </font>
      <fill>
        <patternFill>
          <bgColor rgb="FFFFC7CE"/>
        </patternFill>
      </fill>
    </dxf>
    <dxf>
      <font>
        <color rgb="FFC00000"/>
      </font>
      <fill>
        <patternFill>
          <fgColor theme="9" tint="0.59996337778862885"/>
          <bgColor theme="9" tint="0.59996337778862885"/>
        </patternFill>
      </fill>
    </dxf>
    <dxf>
      <font>
        <color rgb="FFC00000"/>
      </font>
      <fill>
        <patternFill>
          <fgColor theme="9" tint="0.59996337778862885"/>
          <bgColor theme="9" tint="0.59996337778862885"/>
        </patternFill>
      </fill>
    </dxf>
    <dxf>
      <font>
        <color rgb="FFC00000"/>
      </font>
      <fill>
        <patternFill>
          <fgColor theme="9" tint="0.59996337778862885"/>
          <bgColor theme="9" tint="0.59996337778862885"/>
        </patternFill>
      </fill>
    </dxf>
    <dxf>
      <font>
        <color rgb="FFC00000"/>
      </font>
      <fill>
        <patternFill>
          <fgColor theme="9" tint="0.59996337778862885"/>
          <bgColor theme="9" tint="0.59996337778862885"/>
        </patternFill>
      </fill>
    </dxf>
    <dxf>
      <font>
        <color rgb="FFC00000"/>
      </font>
      <fill>
        <patternFill>
          <fgColor theme="9" tint="0.59996337778862885"/>
          <bgColor theme="9" tint="0.59996337778862885"/>
        </patternFill>
      </fill>
    </dxf>
    <dxf>
      <font>
        <color rgb="FFC00000"/>
      </font>
      <fill>
        <patternFill>
          <fgColor theme="9" tint="0.59996337778862885"/>
          <bgColor theme="9" tint="0.59996337778862885"/>
        </patternFill>
      </fill>
    </dxf>
    <dxf>
      <font>
        <color rgb="FFC00000"/>
      </font>
      <fill>
        <patternFill>
          <fgColor theme="9" tint="0.59996337778862885"/>
          <bgColor theme="9" tint="0.59996337778862885"/>
        </patternFill>
      </fill>
    </dxf>
    <dxf>
      <font>
        <color rgb="FF9C0006"/>
      </font>
      <fill>
        <patternFill patternType="solid">
          <fgColor theme="9" tint="0.59996337778862885"/>
          <bgColor theme="9" tint="0.59996337778862885"/>
        </patternFill>
      </fill>
    </dxf>
    <dxf>
      <fill>
        <patternFill>
          <bgColor theme="1"/>
        </patternFill>
      </fill>
    </dxf>
    <dxf>
      <font>
        <color rgb="FF9C0006"/>
      </font>
      <fill>
        <patternFill patternType="solid">
          <fgColor theme="9" tint="0.59996337778862885"/>
          <bgColor theme="9" tint="0.59996337778862885"/>
        </patternFill>
      </fill>
    </dxf>
    <dxf>
      <font>
        <color rgb="FFC00000"/>
      </font>
      <fill>
        <patternFill>
          <fgColor theme="9" tint="0.59996337778862885"/>
          <bgColor theme="9" tint="0.59996337778862885"/>
        </patternFill>
      </fill>
    </dxf>
    <dxf>
      <font>
        <color rgb="FFC00000"/>
      </font>
      <fill>
        <patternFill>
          <fgColor theme="9" tint="0.59996337778862885"/>
          <bgColor theme="9" tint="0.59996337778862885"/>
        </patternFill>
      </fill>
    </dxf>
    <dxf>
      <fill>
        <patternFill patternType="solid">
          <fgColor theme="1"/>
          <bgColor theme="1"/>
        </patternFill>
      </fill>
    </dxf>
    <dxf>
      <font>
        <color rgb="FF9C0006"/>
      </font>
      <fill>
        <patternFill patternType="solid">
          <fgColor theme="9" tint="0.59996337778862885"/>
          <bgColor theme="9" tint="0.59996337778862885"/>
        </patternFill>
      </fill>
    </dxf>
    <dxf>
      <font>
        <color rgb="FF9C0006"/>
      </font>
      <fill>
        <patternFill patternType="solid">
          <fgColor theme="9" tint="0.59996337778862885"/>
          <bgColor theme="9" tint="0.59996337778862885"/>
        </patternFill>
      </fill>
    </dxf>
    <dxf>
      <fill>
        <patternFill patternType="solid">
          <fgColor theme="1"/>
          <bgColor theme="1"/>
        </patternFill>
      </fill>
    </dxf>
    <dxf>
      <font>
        <color rgb="FF9C0006"/>
      </font>
      <fill>
        <patternFill patternType="none"/>
      </fill>
    </dxf>
    <dxf>
      <font>
        <color rgb="FF9C0006"/>
      </font>
      <fill>
        <patternFill patternType="none"/>
      </fill>
    </dxf>
    <dxf>
      <font>
        <color rgb="FF9C0006"/>
      </font>
      <fill>
        <patternFill patternType="none"/>
      </fill>
    </dxf>
    <dxf>
      <font>
        <color rgb="FF9C0006"/>
      </font>
      <fill>
        <patternFill patternType="none"/>
      </fill>
    </dxf>
    <dxf>
      <font>
        <color rgb="FF9C0006"/>
      </font>
      <fill>
        <patternFill patternType="none"/>
      </fill>
    </dxf>
  </dxfs>
  <tableStyles count="0" defaultTableStyle="TableStyleMedium2" defaultPivotStyle="PivotStyleLight16"/>
  <colors>
    <mruColors>
      <color rgb="FFD9D9D9"/>
      <color rgb="FFFFE598"/>
      <color rgb="FFC5E0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444500</xdr:colOff>
      <xdr:row>2</xdr:row>
      <xdr:rowOff>0</xdr:rowOff>
    </xdr:from>
    <xdr:to>
      <xdr:col>15</xdr:col>
      <xdr:colOff>12700</xdr:colOff>
      <xdr:row>24</xdr:row>
      <xdr:rowOff>25400</xdr:rowOff>
    </xdr:to>
    <xdr:sp macro="" textlink="">
      <xdr:nvSpPr>
        <xdr:cNvPr id="2" name="テキスト ボックス 1">
          <a:extLst>
            <a:ext uri="{FF2B5EF4-FFF2-40B4-BE49-F238E27FC236}">
              <a16:creationId xmlns:a16="http://schemas.microsoft.com/office/drawing/2014/main" id="{AC2A42C8-58F8-1E48-E1AA-171F54F69F58}"/>
            </a:ext>
          </a:extLst>
        </xdr:cNvPr>
        <xdr:cNvSpPr txBox="1"/>
      </xdr:nvSpPr>
      <xdr:spPr>
        <a:xfrm>
          <a:off x="10642600" y="381000"/>
          <a:ext cx="4051300" cy="740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チーム編成について</a:t>
          </a:r>
          <a:endPar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endParaRPr>
        </a:p>
        <a:p>
          <a:pPr rtl="0"/>
          <a:endPar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endParaRPr>
        </a:p>
        <a:p>
          <a:pPr rtl="0"/>
          <a:r>
            <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rPr>
            <a:t>【</a:t>
          </a:r>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新規チーム</a:t>
          </a:r>
          <a:r>
            <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rPr>
            <a:t>】</a:t>
          </a:r>
        </a:p>
        <a:p>
          <a:pPr rtl="0"/>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・世界的に著名な外国人研究者を</a:t>
          </a:r>
          <a:r>
            <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rPr>
            <a:t>1</a:t>
          </a:r>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名以上、及び本学教員</a:t>
          </a:r>
          <a:r>
            <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rPr>
            <a:t>6</a:t>
          </a:r>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名以内により編成してください。</a:t>
          </a:r>
          <a:br>
            <a:rPr lang="ja-JP" altLang="en-US" sz="1400" b="0">
              <a:effectLst/>
              <a:latin typeface="MS PGothic" panose="020B0600070205080204" pitchFamily="34" charset="-128"/>
              <a:ea typeface="MS PGothic" panose="020B0600070205080204" pitchFamily="34" charset="-128"/>
            </a:rPr>
          </a:br>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・極めて優れた外国人研究者との新しい人脈づくり（関係強化）を意識した編成が望ましいです。</a:t>
          </a:r>
          <a:br>
            <a:rPr lang="ja-JP" altLang="en-US" sz="1400" b="0">
              <a:effectLst/>
              <a:latin typeface="MS PGothic" panose="020B0600070205080204" pitchFamily="34" charset="-128"/>
              <a:ea typeface="MS PGothic" panose="020B0600070205080204" pitchFamily="34" charset="-128"/>
            </a:rPr>
          </a:br>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・スーパー教授級の外国人研究者の編成は必須ではありませんが推奨します。</a:t>
          </a:r>
          <a:br>
            <a:rPr lang="ja-JP" altLang="en-US" sz="1400" b="0">
              <a:effectLst/>
              <a:latin typeface="MS PGothic" panose="020B0600070205080204" pitchFamily="34" charset="-128"/>
              <a:ea typeface="MS PGothic" panose="020B0600070205080204" pitchFamily="34" charset="-128"/>
            </a:rPr>
          </a:br>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・若手研究者の編成は必須ではありませんが推奨します。</a:t>
          </a:r>
          <a:endPar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endParaRPr>
        </a:p>
        <a:p>
          <a:pPr rtl="0"/>
          <a:endPar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endParaRPr>
        </a:p>
        <a:p>
          <a:pPr rtl="0"/>
          <a:r>
            <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rPr>
            <a:t>【</a:t>
          </a:r>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継続チーム</a:t>
          </a:r>
          <a:r>
            <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rPr>
            <a:t>】</a:t>
          </a:r>
        </a:p>
        <a:p>
          <a:pPr rtl="0"/>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・終了したチーム活動で既に関係を構築した外国人研究者を中心とした編成です。</a:t>
          </a:r>
          <a:endPar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endParaRPr>
        </a:p>
        <a:p>
          <a:pPr rtl="0"/>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・本学教員</a:t>
          </a:r>
          <a:r>
            <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rPr>
            <a:t>10</a:t>
          </a:r>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名以内により編成してください。</a:t>
          </a:r>
          <a:br>
            <a:rPr lang="ja-JP" altLang="en-US" sz="1400" b="0">
              <a:effectLst/>
              <a:latin typeface="MS PGothic" panose="020B0600070205080204" pitchFamily="34" charset="-128"/>
              <a:ea typeface="MS PGothic" panose="020B0600070205080204" pitchFamily="34" charset="-128"/>
            </a:rPr>
          </a:br>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・若手研究者の活動支援と既存国際共同研究関係の継承を目的とするため、本学教員、外国人研究者ともに若手研究者の編成を必須条件とします。</a:t>
          </a:r>
          <a:endPar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endParaRPr>
        </a:p>
        <a:p>
          <a:pPr rtl="0"/>
          <a:endPar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endParaRPr>
        </a:p>
        <a:p>
          <a:pPr rtl="0"/>
          <a:r>
            <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rPr>
            <a:t>【</a:t>
          </a:r>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共通</a:t>
          </a:r>
          <a:r>
            <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rPr>
            <a:t>】</a:t>
          </a:r>
        </a:p>
        <a:p>
          <a:pPr rtl="0"/>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・若手研究者：</a:t>
          </a:r>
          <a:r>
            <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rPr>
            <a:t>2023</a:t>
          </a:r>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年</a:t>
          </a:r>
          <a:r>
            <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rPr>
            <a:t>4</a:t>
          </a:r>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月</a:t>
          </a:r>
          <a:r>
            <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rPr>
            <a:t>1</a:t>
          </a:r>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日現在において</a:t>
          </a:r>
          <a:r>
            <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rPr>
            <a:t>40</a:t>
          </a:r>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歳未満である本学教員等。</a:t>
          </a:r>
          <a:endParaRPr lang="ja-JP" altLang="en-US" sz="1400" b="0">
            <a:effectLst/>
            <a:latin typeface="MS PGothic" panose="020B0600070205080204" pitchFamily="34" charset="-128"/>
            <a:ea typeface="MS PGothic" panose="020B0600070205080204" pitchFamily="34" charset="-128"/>
          </a:endParaRPr>
        </a:p>
        <a:p>
          <a:pPr rtl="0"/>
          <a:r>
            <a:rPr lang="ja-JP" altLang="en-US" sz="1400" b="0">
              <a:effectLst/>
              <a:latin typeface="MS PGothic" panose="020B0600070205080204" pitchFamily="34" charset="-128"/>
              <a:ea typeface="MS PGothic" panose="020B0600070205080204" pitchFamily="34" charset="-128"/>
            </a:rPr>
            <a:t>・ポスドクまたは博士後期課程学生を若手研究者として編成する場合はシート</a:t>
          </a:r>
          <a:r>
            <a:rPr lang="en-US" altLang="ja-JP" sz="1400" b="0">
              <a:effectLst/>
              <a:latin typeface="MS PGothic" panose="020B0600070205080204" pitchFamily="34" charset="-128"/>
              <a:ea typeface="MS PGothic" panose="020B0600070205080204" pitchFamily="34" charset="-128"/>
            </a:rPr>
            <a:t>③</a:t>
          </a:r>
          <a:r>
            <a:rPr lang="ja-JP" altLang="en-US" sz="1400" b="0">
              <a:effectLst/>
              <a:latin typeface="MS PGothic" panose="020B0600070205080204" pitchFamily="34" charset="-128"/>
              <a:ea typeface="MS PGothic" panose="020B0600070205080204" pitchFamily="34" charset="-128"/>
            </a:rPr>
            <a:t>「若手研究者一覧」に記載願います。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111648</xdr:rowOff>
    </xdr:from>
    <xdr:to>
      <xdr:col>8</xdr:col>
      <xdr:colOff>320989</xdr:colOff>
      <xdr:row>8</xdr:row>
      <xdr:rowOff>83736</xdr:rowOff>
    </xdr:to>
    <xdr:sp macro="" textlink="">
      <xdr:nvSpPr>
        <xdr:cNvPr id="2" name="テキスト ボックス 1">
          <a:extLst>
            <a:ext uri="{FF2B5EF4-FFF2-40B4-BE49-F238E27FC236}">
              <a16:creationId xmlns:a16="http://schemas.microsoft.com/office/drawing/2014/main" id="{08654A6B-BB14-6440-8DF6-87A284353381}"/>
            </a:ext>
          </a:extLst>
        </xdr:cNvPr>
        <xdr:cNvSpPr txBox="1"/>
      </xdr:nvSpPr>
      <xdr:spPr>
        <a:xfrm>
          <a:off x="334945" y="111648"/>
          <a:ext cx="8192198" cy="15351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rPr>
            <a:t>【</a:t>
          </a:r>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新規チーム</a:t>
          </a:r>
          <a:r>
            <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rPr>
            <a:t>】</a:t>
          </a:r>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　　活動期間　</a:t>
          </a:r>
          <a:r>
            <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rPr>
            <a:t>3</a:t>
          </a:r>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年間</a:t>
          </a:r>
          <a:endPar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endParaRPr>
        </a:p>
        <a:p>
          <a:pPr rtl="0" fontAlgn="t"/>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　外国人研究者人件費・赴任旅費・滞在費（合計）　</a:t>
          </a:r>
          <a:r>
            <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rPr>
            <a:t>5,000</a:t>
          </a:r>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千円（上限）</a:t>
          </a:r>
          <a:endParaRPr lang="ja-JP" altLang="en-US" sz="1400" b="0">
            <a:effectLst/>
            <a:latin typeface="MS PGothic" panose="020B0600070205080204" pitchFamily="34" charset="-128"/>
            <a:ea typeface="MS PGothic" panose="020B0600070205080204" pitchFamily="34" charset="-128"/>
          </a:endParaRPr>
        </a:p>
        <a:p>
          <a:pPr rtl="0" fontAlgn="t"/>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　チーム研究基盤経費　</a:t>
          </a:r>
          <a:r>
            <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rPr>
            <a:t>500</a:t>
          </a:r>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千円</a:t>
          </a:r>
          <a:endPar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endParaRPr>
        </a:p>
        <a:p>
          <a:pPr rtl="0"/>
          <a:r>
            <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rPr>
            <a:t>【</a:t>
          </a:r>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継続チーム</a:t>
          </a:r>
          <a:r>
            <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rPr>
            <a:t>】</a:t>
          </a:r>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　　活動期間　</a:t>
          </a:r>
          <a:r>
            <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rPr>
            <a:t>2</a:t>
          </a:r>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年間</a:t>
          </a:r>
          <a:endPar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endParaRPr>
        </a:p>
        <a:p>
          <a:pPr rtl="0" fontAlgn="t"/>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　外国人研究者人件費・赴任旅費・滞在費（合計）　</a:t>
          </a:r>
          <a:r>
            <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rPr>
            <a:t>3,000</a:t>
          </a:r>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千円（上限）</a:t>
          </a:r>
          <a:endParaRPr lang="ja-JP" altLang="en-US" sz="1400" b="0">
            <a:effectLst/>
            <a:latin typeface="MS PGothic" panose="020B0600070205080204" pitchFamily="34" charset="-128"/>
            <a:ea typeface="MS PGothic" panose="020B0600070205080204" pitchFamily="34" charset="-128"/>
          </a:endParaRPr>
        </a:p>
        <a:p>
          <a:pPr rtl="0" fontAlgn="t"/>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　チーム研究基盤経費の配分はありません。</a:t>
          </a:r>
          <a:endPar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endParaRPr>
        </a:p>
      </xdr:txBody>
    </xdr:sp>
    <xdr:clientData/>
  </xdr:twoCellAnchor>
  <xdr:twoCellAnchor>
    <xdr:from>
      <xdr:col>8</xdr:col>
      <xdr:colOff>501300</xdr:colOff>
      <xdr:row>0</xdr:row>
      <xdr:rowOff>110531</xdr:rowOff>
    </xdr:from>
    <xdr:to>
      <xdr:col>16</xdr:col>
      <xdr:colOff>12839</xdr:colOff>
      <xdr:row>8</xdr:row>
      <xdr:rowOff>82619</xdr:rowOff>
    </xdr:to>
    <xdr:sp macro="" textlink="">
      <xdr:nvSpPr>
        <xdr:cNvPr id="3" name="テキスト ボックス 2">
          <a:extLst>
            <a:ext uri="{FF2B5EF4-FFF2-40B4-BE49-F238E27FC236}">
              <a16:creationId xmlns:a16="http://schemas.microsoft.com/office/drawing/2014/main" id="{D21767A6-E207-624E-87A6-DBF05AF53440}"/>
            </a:ext>
          </a:extLst>
        </xdr:cNvPr>
        <xdr:cNvSpPr txBox="1"/>
      </xdr:nvSpPr>
      <xdr:spPr>
        <a:xfrm>
          <a:off x="8707454" y="110531"/>
          <a:ext cx="8192198" cy="15351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（共通事項）</a:t>
          </a:r>
          <a:endPar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endParaRPr>
        </a:p>
        <a:p>
          <a:pPr rtl="0"/>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・基本は外国人研究者の来日招聘としていただき、本学教員の海外派遣・出張はコロナ禍やチーム予算額を考慮した場合の来日招聘の代替としてください。</a:t>
          </a:r>
          <a:endPar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endParaRPr>
        </a:p>
        <a:p>
          <a:pPr rtl="0"/>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・若手研究者の海外派遣・来日招聘支援はチーム別支援上限額に含まれません。</a:t>
          </a:r>
          <a:endPar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endParaRPr>
        </a:p>
        <a:p>
          <a:pPr rtl="0"/>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　</a:t>
          </a:r>
          <a:r>
            <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rPr>
            <a:t>GIR</a:t>
          </a:r>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（もしくは</a:t>
          </a:r>
          <a:r>
            <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rPr>
            <a:t>URAC</a:t>
          </a:r>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）による別途実施予定の支援事業にて個別に申請願います。</a:t>
          </a:r>
          <a:endPar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1002"/>
  <sheetViews>
    <sheetView view="pageBreakPreview" zoomScaleNormal="100" zoomScaleSheetLayoutView="100" workbookViewId="0">
      <selection activeCell="A20" sqref="A20"/>
    </sheetView>
  </sheetViews>
  <sheetFormatPr defaultColWidth="11.125" defaultRowHeight="15" customHeight="1" x14ac:dyDescent="0.25"/>
  <cols>
    <col min="1" max="1" width="8.375" style="1" customWidth="1"/>
    <col min="2" max="2" width="30.875" style="1" customWidth="1"/>
    <col min="3" max="4" width="17.875" style="1" customWidth="1"/>
    <col min="5" max="5" width="35.875" style="1" customWidth="1"/>
    <col min="6" max="26" width="8.375" style="1" customWidth="1"/>
    <col min="27" max="16384" width="11.125" style="1"/>
  </cols>
  <sheetData>
    <row r="1" spans="2:5" ht="14.25" x14ac:dyDescent="0.25"/>
    <row r="2" spans="2:5" ht="14.25" x14ac:dyDescent="0.25">
      <c r="B2" s="1" t="s">
        <v>99</v>
      </c>
    </row>
    <row r="3" spans="2:5" ht="14.25" x14ac:dyDescent="0.25">
      <c r="B3" s="13" t="s">
        <v>176</v>
      </c>
    </row>
    <row r="4" spans="2:5" ht="14.25" x14ac:dyDescent="0.25"/>
    <row r="5" spans="2:5" ht="14.25" x14ac:dyDescent="0.25">
      <c r="B5" s="1" t="s">
        <v>104</v>
      </c>
    </row>
    <row r="6" spans="2:5" ht="14.25" x14ac:dyDescent="0.25">
      <c r="B6" s="84" t="s">
        <v>101</v>
      </c>
      <c r="C6" s="85"/>
      <c r="D6" s="85"/>
      <c r="E6" s="85"/>
    </row>
    <row r="7" spans="2:5" ht="14.25" x14ac:dyDescent="0.25">
      <c r="B7" s="10" t="s">
        <v>100</v>
      </c>
      <c r="C7" s="7"/>
    </row>
    <row r="8" spans="2:5" ht="14.25" x14ac:dyDescent="0.25">
      <c r="B8" s="9" t="s">
        <v>102</v>
      </c>
      <c r="C8" s="7"/>
    </row>
    <row r="9" spans="2:5" ht="14.25" x14ac:dyDescent="0.25">
      <c r="B9" s="8" t="s">
        <v>103</v>
      </c>
      <c r="C9" s="7"/>
    </row>
    <row r="10" spans="2:5" ht="14.25" x14ac:dyDescent="0.25">
      <c r="B10" s="84"/>
      <c r="C10" s="85"/>
      <c r="D10" s="85"/>
      <c r="E10" s="85"/>
    </row>
    <row r="11" spans="2:5" ht="14.25" x14ac:dyDescent="0.25">
      <c r="B11" s="84" t="s">
        <v>2</v>
      </c>
      <c r="C11" s="85"/>
      <c r="D11" s="85"/>
      <c r="E11" s="85"/>
    </row>
    <row r="12" spans="2:5" ht="14.25" x14ac:dyDescent="0.25"/>
    <row r="13" spans="2:5" ht="14.25" x14ac:dyDescent="0.25">
      <c r="B13" s="1" t="s">
        <v>164</v>
      </c>
    </row>
    <row r="14" spans="2:5" ht="14.25" x14ac:dyDescent="0.25">
      <c r="B14" s="84"/>
      <c r="C14" s="85"/>
      <c r="D14" s="85"/>
      <c r="E14" s="85"/>
    </row>
    <row r="15" spans="2:5" ht="14.25" x14ac:dyDescent="0.25">
      <c r="B15" s="3"/>
      <c r="C15" s="86" t="s">
        <v>0</v>
      </c>
      <c r="D15" s="87"/>
      <c r="E15" s="3" t="s">
        <v>1</v>
      </c>
    </row>
    <row r="16" spans="2:5" ht="90" customHeight="1" x14ac:dyDescent="0.25">
      <c r="B16" s="6" t="s">
        <v>105</v>
      </c>
      <c r="C16" s="88" t="s">
        <v>121</v>
      </c>
      <c r="D16" s="89"/>
      <c r="E16" s="5"/>
    </row>
    <row r="17" spans="2:5" ht="44.1" customHeight="1" x14ac:dyDescent="0.25">
      <c r="B17" s="6" t="s">
        <v>119</v>
      </c>
      <c r="C17" s="88" t="s">
        <v>120</v>
      </c>
      <c r="D17" s="87"/>
      <c r="E17" s="4"/>
    </row>
    <row r="18" spans="2:5" ht="81.95" customHeight="1" x14ac:dyDescent="0.25">
      <c r="B18" s="6" t="s">
        <v>106</v>
      </c>
      <c r="C18" s="88" t="s">
        <v>126</v>
      </c>
      <c r="D18" s="89"/>
      <c r="E18" s="12" t="s">
        <v>165</v>
      </c>
    </row>
    <row r="19" spans="2:5" ht="59.1" customHeight="1" x14ac:dyDescent="0.25">
      <c r="B19" s="6" t="s">
        <v>124</v>
      </c>
      <c r="C19" s="90" t="s">
        <v>166</v>
      </c>
      <c r="D19" s="91"/>
      <c r="E19" s="12" t="s">
        <v>167</v>
      </c>
    </row>
    <row r="20" spans="2:5" ht="57" customHeight="1" x14ac:dyDescent="0.25">
      <c r="B20" s="6" t="s">
        <v>112</v>
      </c>
      <c r="C20" s="90" t="s">
        <v>175</v>
      </c>
      <c r="D20" s="91"/>
      <c r="E20" s="12" t="s">
        <v>168</v>
      </c>
    </row>
    <row r="21" spans="2:5" ht="14.25" x14ac:dyDescent="0.25"/>
    <row r="22" spans="2:5" ht="14.25" x14ac:dyDescent="0.25"/>
    <row r="23" spans="2:5" ht="15.75" customHeight="1" x14ac:dyDescent="0.25">
      <c r="B23" s="1" t="s">
        <v>111</v>
      </c>
    </row>
    <row r="24" spans="2:5" ht="15.75" customHeight="1" x14ac:dyDescent="0.25">
      <c r="B24" s="11" t="s">
        <v>107</v>
      </c>
    </row>
    <row r="25" spans="2:5" ht="15.75" customHeight="1" x14ac:dyDescent="0.25">
      <c r="B25" s="11" t="s">
        <v>108</v>
      </c>
    </row>
    <row r="26" spans="2:5" ht="15.75" customHeight="1" x14ac:dyDescent="0.25">
      <c r="B26" s="11" t="s">
        <v>109</v>
      </c>
    </row>
    <row r="27" spans="2:5" ht="15.75" customHeight="1" x14ac:dyDescent="0.25">
      <c r="B27" s="11" t="s">
        <v>110</v>
      </c>
    </row>
    <row r="28" spans="2:5" ht="15.75" customHeight="1" x14ac:dyDescent="0.25">
      <c r="B28" s="11"/>
    </row>
    <row r="29" spans="2:5" ht="15.75" customHeight="1" x14ac:dyDescent="0.25">
      <c r="B29" s="11"/>
    </row>
    <row r="30" spans="2:5" ht="15.75" customHeight="1" x14ac:dyDescent="0.25">
      <c r="B30" s="11"/>
    </row>
    <row r="31" spans="2:5" ht="15.75" customHeight="1" x14ac:dyDescent="0.25">
      <c r="B31" s="2"/>
    </row>
    <row r="32" spans="2:5" ht="15.75" customHeight="1" x14ac:dyDescent="0.25">
      <c r="B32" s="2"/>
    </row>
    <row r="33" spans="2:2" ht="15.75" customHeight="1" x14ac:dyDescent="0.25">
      <c r="B33" s="2"/>
    </row>
    <row r="34" spans="2:2" ht="15.75" customHeight="1" x14ac:dyDescent="0.25">
      <c r="B34" s="2"/>
    </row>
    <row r="35" spans="2:2" ht="15.75" customHeight="1" x14ac:dyDescent="0.25">
      <c r="B35" s="2"/>
    </row>
    <row r="36" spans="2:2" ht="15.75" customHeight="1" x14ac:dyDescent="0.25"/>
    <row r="37" spans="2:2" ht="15.75" customHeight="1" x14ac:dyDescent="0.25"/>
    <row r="38" spans="2:2" ht="15.75" customHeight="1" x14ac:dyDescent="0.25"/>
    <row r="39" spans="2:2" ht="15.75" customHeight="1" x14ac:dyDescent="0.25"/>
    <row r="40" spans="2:2" ht="15.75" customHeight="1" x14ac:dyDescent="0.25"/>
    <row r="41" spans="2:2" ht="15.75" customHeight="1" x14ac:dyDescent="0.25"/>
    <row r="42" spans="2:2" ht="15.75" customHeight="1" x14ac:dyDescent="0.25"/>
    <row r="43" spans="2:2" ht="15.75" customHeight="1" x14ac:dyDescent="0.25"/>
    <row r="44" spans="2:2" ht="15.75" customHeight="1" x14ac:dyDescent="0.25"/>
    <row r="45" spans="2:2" ht="15.75" customHeight="1" x14ac:dyDescent="0.25"/>
    <row r="46" spans="2:2" ht="15.75" customHeight="1" x14ac:dyDescent="0.25"/>
    <row r="47" spans="2:2" ht="15.75" customHeight="1" x14ac:dyDescent="0.25"/>
    <row r="48" spans="2: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10">
    <mergeCell ref="C16:D16"/>
    <mergeCell ref="C17:D17"/>
    <mergeCell ref="C18:D18"/>
    <mergeCell ref="C19:D19"/>
    <mergeCell ref="C20:D20"/>
    <mergeCell ref="B6:E6"/>
    <mergeCell ref="B10:E10"/>
    <mergeCell ref="B11:E11"/>
    <mergeCell ref="B14:E14"/>
    <mergeCell ref="C15:D15"/>
  </mergeCells>
  <phoneticPr fontId="3"/>
  <pageMargins left="0.7" right="0.7" top="0.75" bottom="0.75" header="0" footer="0"/>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1004"/>
  <sheetViews>
    <sheetView view="pageBreakPreview" zoomScale="85" zoomScaleNormal="100" zoomScaleSheetLayoutView="85" workbookViewId="0">
      <selection activeCell="H13" sqref="H12:H13"/>
    </sheetView>
  </sheetViews>
  <sheetFormatPr defaultColWidth="11.125" defaultRowHeight="15" customHeight="1" x14ac:dyDescent="0.25"/>
  <cols>
    <col min="1" max="1" width="8.375" style="1" customWidth="1"/>
    <col min="2" max="2" width="12.125" style="1" customWidth="1"/>
    <col min="3" max="3" width="16.375" style="1" customWidth="1"/>
    <col min="4" max="26" width="8.375" style="1" customWidth="1"/>
    <col min="27" max="16384" width="11.125" style="1"/>
  </cols>
  <sheetData>
    <row r="1" spans="2:7" ht="19.5" customHeight="1" x14ac:dyDescent="0.25"/>
    <row r="2" spans="2:7" ht="19.5" customHeight="1" x14ac:dyDescent="0.25">
      <c r="B2" s="1" t="s">
        <v>3</v>
      </c>
      <c r="C2" s="1" t="s">
        <v>4</v>
      </c>
      <c r="D2" s="1" t="s">
        <v>5</v>
      </c>
      <c r="E2" s="1" t="s">
        <v>6</v>
      </c>
      <c r="F2" s="1" t="s">
        <v>87</v>
      </c>
      <c r="G2" s="1" t="s">
        <v>94</v>
      </c>
    </row>
    <row r="3" spans="2:7" ht="19.5" customHeight="1" x14ac:dyDescent="0.25">
      <c r="B3" s="1" t="s">
        <v>7</v>
      </c>
      <c r="C3" s="1" t="s">
        <v>7</v>
      </c>
      <c r="D3" s="1" t="s">
        <v>7</v>
      </c>
      <c r="E3" s="1" t="s">
        <v>7</v>
      </c>
      <c r="F3" s="1" t="s">
        <v>88</v>
      </c>
      <c r="G3" s="1" t="s">
        <v>88</v>
      </c>
    </row>
    <row r="4" spans="2:7" ht="19.5" customHeight="1" x14ac:dyDescent="0.25">
      <c r="B4" s="1" t="s">
        <v>8</v>
      </c>
      <c r="C4" s="1" t="s">
        <v>9</v>
      </c>
      <c r="D4" s="1" t="s">
        <v>92</v>
      </c>
      <c r="E4" s="1" t="s">
        <v>10</v>
      </c>
      <c r="F4" s="1" t="s">
        <v>89</v>
      </c>
      <c r="G4" s="1" t="s">
        <v>95</v>
      </c>
    </row>
    <row r="5" spans="2:7" ht="19.5" customHeight="1" x14ac:dyDescent="0.25">
      <c r="B5" s="1" t="s">
        <v>11</v>
      </c>
      <c r="C5" s="1" t="s">
        <v>12</v>
      </c>
      <c r="D5" s="1" t="s">
        <v>81</v>
      </c>
      <c r="E5" s="1" t="s">
        <v>13</v>
      </c>
      <c r="F5" s="1" t="s">
        <v>90</v>
      </c>
      <c r="G5" s="1" t="s">
        <v>96</v>
      </c>
    </row>
    <row r="6" spans="2:7" ht="19.5" customHeight="1" x14ac:dyDescent="0.25">
      <c r="B6" s="1" t="s">
        <v>14</v>
      </c>
      <c r="C6" s="1" t="s">
        <v>15</v>
      </c>
      <c r="D6" s="1" t="s">
        <v>82</v>
      </c>
      <c r="E6" s="1" t="s">
        <v>16</v>
      </c>
    </row>
    <row r="7" spans="2:7" ht="19.5" customHeight="1" x14ac:dyDescent="0.25">
      <c r="E7" s="1" t="s">
        <v>84</v>
      </c>
    </row>
    <row r="8" spans="2:7" ht="19.5" customHeight="1" x14ac:dyDescent="0.25"/>
    <row r="9" spans="2:7" ht="19.5" customHeight="1" x14ac:dyDescent="0.25">
      <c r="B9" s="1" t="s">
        <v>17</v>
      </c>
    </row>
    <row r="10" spans="2:7" ht="19.5" customHeight="1" x14ac:dyDescent="0.25">
      <c r="B10" s="1" t="s">
        <v>9</v>
      </c>
      <c r="C10" s="1" t="s">
        <v>92</v>
      </c>
      <c r="D10" s="1">
        <v>1250000</v>
      </c>
    </row>
    <row r="11" spans="2:7" ht="19.5" customHeight="1" x14ac:dyDescent="0.25">
      <c r="B11" s="1" t="s">
        <v>12</v>
      </c>
      <c r="C11" s="1" t="s">
        <v>92</v>
      </c>
      <c r="D11" s="1">
        <v>1000000</v>
      </c>
    </row>
    <row r="12" spans="2:7" ht="19.5" customHeight="1" x14ac:dyDescent="0.25">
      <c r="B12" s="1" t="s">
        <v>15</v>
      </c>
      <c r="C12" s="1" t="s">
        <v>92</v>
      </c>
      <c r="D12" s="1">
        <v>750000</v>
      </c>
    </row>
    <row r="13" spans="2:7" ht="19.5" customHeight="1" x14ac:dyDescent="0.25">
      <c r="B13" s="1" t="s">
        <v>9</v>
      </c>
      <c r="C13" s="1" t="s">
        <v>81</v>
      </c>
      <c r="D13" s="1">
        <v>900000</v>
      </c>
    </row>
    <row r="14" spans="2:7" ht="19.5" customHeight="1" x14ac:dyDescent="0.25">
      <c r="B14" s="1" t="s">
        <v>12</v>
      </c>
      <c r="C14" s="1" t="s">
        <v>81</v>
      </c>
      <c r="D14" s="1">
        <v>700000</v>
      </c>
    </row>
    <row r="15" spans="2:7" ht="19.5" customHeight="1" x14ac:dyDescent="0.25">
      <c r="B15" s="1" t="s">
        <v>15</v>
      </c>
      <c r="C15" s="1" t="s">
        <v>81</v>
      </c>
      <c r="D15" s="1">
        <v>500000</v>
      </c>
    </row>
    <row r="16" spans="2:7" ht="19.5" customHeight="1" x14ac:dyDescent="0.25">
      <c r="B16" s="1" t="s">
        <v>9</v>
      </c>
      <c r="C16" s="1" t="s">
        <v>82</v>
      </c>
      <c r="D16" s="1">
        <v>0</v>
      </c>
    </row>
    <row r="17" spans="2:4" ht="19.5" customHeight="1" x14ac:dyDescent="0.25">
      <c r="B17" s="1" t="s">
        <v>12</v>
      </c>
      <c r="C17" s="1" t="s">
        <v>82</v>
      </c>
      <c r="D17" s="1">
        <v>0</v>
      </c>
    </row>
    <row r="18" spans="2:4" ht="19.5" customHeight="1" x14ac:dyDescent="0.25">
      <c r="B18" s="1" t="s">
        <v>15</v>
      </c>
      <c r="C18" s="1" t="s">
        <v>82</v>
      </c>
      <c r="D18" s="1">
        <v>0</v>
      </c>
    </row>
    <row r="19" spans="2:4" ht="19.5" customHeight="1" x14ac:dyDescent="0.25"/>
    <row r="20" spans="2:4" ht="19.5" customHeight="1" x14ac:dyDescent="0.25">
      <c r="B20" s="1" t="s">
        <v>6</v>
      </c>
    </row>
    <row r="21" spans="2:4" ht="19.5" customHeight="1" x14ac:dyDescent="0.25">
      <c r="B21" s="1" t="s">
        <v>10</v>
      </c>
      <c r="C21" s="1">
        <v>0</v>
      </c>
    </row>
    <row r="22" spans="2:4" ht="19.5" customHeight="1" x14ac:dyDescent="0.25">
      <c r="B22" s="1" t="s">
        <v>13</v>
      </c>
      <c r="C22" s="1">
        <v>13000</v>
      </c>
    </row>
    <row r="23" spans="2:4" ht="19.5" customHeight="1" x14ac:dyDescent="0.25">
      <c r="B23" s="1" t="s">
        <v>16</v>
      </c>
      <c r="C23" s="1">
        <v>0</v>
      </c>
    </row>
    <row r="24" spans="2:4" ht="19.5" customHeight="1" x14ac:dyDescent="0.25">
      <c r="B24" s="1" t="s">
        <v>84</v>
      </c>
      <c r="C24" s="1">
        <v>18000</v>
      </c>
    </row>
    <row r="25" spans="2:4" ht="19.5" customHeight="1" x14ac:dyDescent="0.25"/>
    <row r="26" spans="2:4" ht="19.5" customHeight="1" x14ac:dyDescent="0.25"/>
    <row r="27" spans="2:4" ht="19.5" customHeight="1" x14ac:dyDescent="0.25"/>
    <row r="28" spans="2:4" ht="19.5" customHeight="1" x14ac:dyDescent="0.25"/>
    <row r="29" spans="2:4" ht="19.5" customHeight="1" x14ac:dyDescent="0.25"/>
    <row r="30" spans="2:4" ht="19.5" customHeight="1" x14ac:dyDescent="0.25"/>
    <row r="31" spans="2:4" ht="19.5" customHeight="1" x14ac:dyDescent="0.25"/>
    <row r="32" spans="2:4"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row r="84" ht="19.5" customHeight="1" x14ac:dyDescent="0.25"/>
    <row r="85" ht="19.5" customHeight="1" x14ac:dyDescent="0.25"/>
    <row r="86" ht="19.5" customHeight="1" x14ac:dyDescent="0.25"/>
    <row r="87" ht="19.5" customHeight="1" x14ac:dyDescent="0.25"/>
    <row r="88" ht="19.5" customHeight="1" x14ac:dyDescent="0.25"/>
    <row r="89" ht="19.5" customHeight="1" x14ac:dyDescent="0.25"/>
    <row r="90" ht="19.5" customHeight="1" x14ac:dyDescent="0.25"/>
    <row r="91" ht="19.5" customHeight="1" x14ac:dyDescent="0.25"/>
    <row r="92" ht="19.5" customHeight="1" x14ac:dyDescent="0.25"/>
    <row r="93" ht="19.5" customHeight="1" x14ac:dyDescent="0.25"/>
    <row r="94" ht="19.5" customHeight="1" x14ac:dyDescent="0.25"/>
    <row r="95" ht="19.5" customHeight="1" x14ac:dyDescent="0.25"/>
    <row r="96" ht="19.5" customHeight="1" x14ac:dyDescent="0.25"/>
    <row r="97" ht="19.5" customHeight="1" x14ac:dyDescent="0.25"/>
    <row r="98" ht="19.5" customHeight="1" x14ac:dyDescent="0.25"/>
    <row r="99" ht="19.5" customHeight="1" x14ac:dyDescent="0.25"/>
    <row r="100" ht="19.5" customHeight="1" x14ac:dyDescent="0.25"/>
    <row r="101" ht="19.5" customHeight="1" x14ac:dyDescent="0.25"/>
    <row r="102" ht="19.5" customHeight="1" x14ac:dyDescent="0.25"/>
    <row r="103" ht="19.5" customHeight="1" x14ac:dyDescent="0.25"/>
    <row r="104" ht="19.5" customHeight="1" x14ac:dyDescent="0.25"/>
    <row r="105" ht="19.5" customHeight="1" x14ac:dyDescent="0.25"/>
    <row r="106" ht="19.5" customHeight="1" x14ac:dyDescent="0.25"/>
    <row r="107" ht="19.5" customHeight="1" x14ac:dyDescent="0.25"/>
    <row r="108" ht="19.5" customHeight="1" x14ac:dyDescent="0.25"/>
    <row r="109" ht="19.5" customHeight="1" x14ac:dyDescent="0.25"/>
    <row r="110" ht="19.5" customHeight="1" x14ac:dyDescent="0.25"/>
    <row r="111" ht="19.5" customHeight="1" x14ac:dyDescent="0.25"/>
    <row r="112" ht="19.5" customHeight="1" x14ac:dyDescent="0.25"/>
    <row r="113" ht="19.5" customHeight="1" x14ac:dyDescent="0.25"/>
    <row r="114" ht="19.5" customHeight="1" x14ac:dyDescent="0.25"/>
    <row r="115" ht="19.5" customHeight="1" x14ac:dyDescent="0.25"/>
    <row r="116" ht="19.5" customHeight="1" x14ac:dyDescent="0.25"/>
    <row r="117" ht="19.5" customHeight="1" x14ac:dyDescent="0.25"/>
    <row r="118" ht="19.5" customHeight="1" x14ac:dyDescent="0.25"/>
    <row r="119" ht="19.5" customHeight="1" x14ac:dyDescent="0.25"/>
    <row r="120" ht="19.5" customHeight="1" x14ac:dyDescent="0.25"/>
    <row r="121" ht="19.5" customHeight="1" x14ac:dyDescent="0.25"/>
    <row r="122" ht="19.5" customHeight="1" x14ac:dyDescent="0.25"/>
    <row r="123" ht="19.5" customHeight="1" x14ac:dyDescent="0.25"/>
    <row r="124" ht="19.5" customHeight="1" x14ac:dyDescent="0.25"/>
    <row r="125" ht="19.5" customHeight="1" x14ac:dyDescent="0.25"/>
    <row r="126" ht="19.5" customHeight="1" x14ac:dyDescent="0.25"/>
    <row r="127" ht="19.5" customHeight="1" x14ac:dyDescent="0.25"/>
    <row r="128" ht="19.5" customHeight="1" x14ac:dyDescent="0.25"/>
    <row r="129" ht="19.5" customHeight="1" x14ac:dyDescent="0.25"/>
    <row r="130" ht="19.5" customHeight="1" x14ac:dyDescent="0.25"/>
    <row r="131" ht="19.5" customHeight="1" x14ac:dyDescent="0.25"/>
    <row r="132" ht="19.5" customHeight="1" x14ac:dyDescent="0.25"/>
    <row r="133" ht="19.5" customHeight="1" x14ac:dyDescent="0.25"/>
    <row r="134" ht="19.5" customHeight="1" x14ac:dyDescent="0.25"/>
    <row r="135" ht="19.5" customHeight="1" x14ac:dyDescent="0.25"/>
    <row r="136" ht="19.5" customHeight="1" x14ac:dyDescent="0.25"/>
    <row r="137" ht="19.5" customHeight="1" x14ac:dyDescent="0.25"/>
    <row r="138" ht="19.5" customHeight="1" x14ac:dyDescent="0.25"/>
    <row r="139" ht="19.5" customHeight="1" x14ac:dyDescent="0.25"/>
    <row r="140" ht="19.5" customHeight="1" x14ac:dyDescent="0.25"/>
    <row r="141" ht="19.5" customHeight="1" x14ac:dyDescent="0.25"/>
    <row r="142" ht="19.5" customHeight="1" x14ac:dyDescent="0.25"/>
    <row r="143" ht="19.5" customHeight="1" x14ac:dyDescent="0.25"/>
    <row r="144" ht="19.5" customHeight="1" x14ac:dyDescent="0.25"/>
    <row r="145" ht="19.5" customHeight="1" x14ac:dyDescent="0.25"/>
    <row r="146" ht="19.5" customHeight="1" x14ac:dyDescent="0.25"/>
    <row r="147" ht="19.5" customHeight="1" x14ac:dyDescent="0.25"/>
    <row r="148" ht="19.5" customHeight="1" x14ac:dyDescent="0.25"/>
    <row r="149" ht="19.5" customHeight="1" x14ac:dyDescent="0.25"/>
    <row r="150" ht="19.5" customHeight="1" x14ac:dyDescent="0.25"/>
    <row r="151" ht="19.5" customHeight="1" x14ac:dyDescent="0.25"/>
    <row r="152" ht="19.5" customHeight="1" x14ac:dyDescent="0.25"/>
    <row r="153" ht="19.5" customHeight="1" x14ac:dyDescent="0.25"/>
    <row r="154" ht="19.5" customHeight="1" x14ac:dyDescent="0.25"/>
    <row r="155" ht="19.5" customHeight="1" x14ac:dyDescent="0.25"/>
    <row r="156" ht="19.5" customHeight="1" x14ac:dyDescent="0.25"/>
    <row r="157" ht="19.5" customHeight="1" x14ac:dyDescent="0.25"/>
    <row r="158" ht="19.5" customHeight="1" x14ac:dyDescent="0.25"/>
    <row r="159" ht="19.5" customHeight="1" x14ac:dyDescent="0.25"/>
    <row r="160" ht="19.5" customHeight="1" x14ac:dyDescent="0.25"/>
    <row r="161" ht="19.5" customHeight="1" x14ac:dyDescent="0.25"/>
    <row r="162" ht="19.5" customHeight="1" x14ac:dyDescent="0.25"/>
    <row r="163" ht="19.5" customHeight="1" x14ac:dyDescent="0.25"/>
    <row r="164" ht="19.5" customHeight="1" x14ac:dyDescent="0.25"/>
    <row r="165" ht="19.5" customHeight="1" x14ac:dyDescent="0.25"/>
    <row r="166" ht="19.5" customHeight="1" x14ac:dyDescent="0.25"/>
    <row r="167" ht="19.5" customHeight="1" x14ac:dyDescent="0.25"/>
    <row r="168" ht="19.5" customHeight="1" x14ac:dyDescent="0.25"/>
    <row r="169" ht="19.5" customHeight="1" x14ac:dyDescent="0.25"/>
    <row r="170" ht="19.5" customHeight="1" x14ac:dyDescent="0.25"/>
    <row r="171" ht="19.5" customHeight="1" x14ac:dyDescent="0.25"/>
    <row r="172" ht="19.5" customHeight="1" x14ac:dyDescent="0.25"/>
    <row r="173" ht="19.5" customHeight="1" x14ac:dyDescent="0.25"/>
    <row r="174" ht="19.5" customHeight="1" x14ac:dyDescent="0.25"/>
    <row r="175" ht="19.5" customHeight="1" x14ac:dyDescent="0.25"/>
    <row r="176" ht="19.5" customHeight="1" x14ac:dyDescent="0.25"/>
    <row r="177" ht="19.5" customHeight="1" x14ac:dyDescent="0.25"/>
    <row r="178" ht="19.5" customHeight="1" x14ac:dyDescent="0.25"/>
    <row r="179" ht="19.5" customHeight="1" x14ac:dyDescent="0.25"/>
    <row r="180" ht="19.5" customHeight="1" x14ac:dyDescent="0.25"/>
    <row r="181" ht="19.5" customHeight="1" x14ac:dyDescent="0.25"/>
    <row r="182" ht="19.5" customHeight="1" x14ac:dyDescent="0.25"/>
    <row r="183" ht="19.5" customHeight="1" x14ac:dyDescent="0.25"/>
    <row r="184" ht="19.5" customHeight="1" x14ac:dyDescent="0.25"/>
    <row r="185" ht="19.5" customHeight="1" x14ac:dyDescent="0.25"/>
    <row r="186" ht="19.5" customHeight="1" x14ac:dyDescent="0.25"/>
    <row r="187" ht="19.5" customHeight="1" x14ac:dyDescent="0.25"/>
    <row r="188" ht="19.5" customHeight="1" x14ac:dyDescent="0.25"/>
    <row r="189" ht="19.5" customHeight="1" x14ac:dyDescent="0.25"/>
    <row r="190" ht="19.5" customHeight="1" x14ac:dyDescent="0.25"/>
    <row r="191" ht="19.5" customHeight="1" x14ac:dyDescent="0.25"/>
    <row r="192" ht="19.5" customHeight="1" x14ac:dyDescent="0.25"/>
    <row r="193" ht="19.5" customHeight="1" x14ac:dyDescent="0.25"/>
    <row r="194" ht="19.5" customHeight="1" x14ac:dyDescent="0.25"/>
    <row r="195" ht="19.5" customHeight="1" x14ac:dyDescent="0.25"/>
    <row r="196" ht="19.5" customHeight="1" x14ac:dyDescent="0.25"/>
    <row r="197" ht="19.5" customHeight="1" x14ac:dyDescent="0.25"/>
    <row r="198" ht="19.5" customHeight="1" x14ac:dyDescent="0.25"/>
    <row r="199" ht="19.5" customHeight="1" x14ac:dyDescent="0.25"/>
    <row r="200" ht="19.5" customHeight="1" x14ac:dyDescent="0.25"/>
    <row r="201" ht="19.5" customHeight="1" x14ac:dyDescent="0.25"/>
    <row r="202" ht="19.5" customHeight="1" x14ac:dyDescent="0.25"/>
    <row r="203" ht="19.5" customHeight="1" x14ac:dyDescent="0.25"/>
    <row r="204" ht="19.5" customHeight="1" x14ac:dyDescent="0.25"/>
    <row r="205" ht="19.5" customHeight="1" x14ac:dyDescent="0.25"/>
    <row r="206" ht="19.5" customHeight="1" x14ac:dyDescent="0.25"/>
    <row r="207" ht="19.5" customHeight="1" x14ac:dyDescent="0.25"/>
    <row r="208" ht="19.5" customHeight="1" x14ac:dyDescent="0.25"/>
    <row r="209" ht="19.5" customHeight="1" x14ac:dyDescent="0.25"/>
    <row r="210" ht="19.5" customHeight="1" x14ac:dyDescent="0.25"/>
    <row r="211" ht="19.5" customHeight="1" x14ac:dyDescent="0.25"/>
    <row r="212" ht="19.5" customHeight="1" x14ac:dyDescent="0.25"/>
    <row r="213" ht="19.5" customHeight="1" x14ac:dyDescent="0.25"/>
    <row r="214" ht="19.5" customHeight="1" x14ac:dyDescent="0.25"/>
    <row r="215" ht="19.5" customHeight="1" x14ac:dyDescent="0.25"/>
    <row r="216" ht="19.5" customHeight="1" x14ac:dyDescent="0.25"/>
    <row r="217" ht="19.5" customHeight="1" x14ac:dyDescent="0.25"/>
    <row r="218" ht="19.5" customHeight="1" x14ac:dyDescent="0.25"/>
    <row r="219" ht="19.5" customHeight="1" x14ac:dyDescent="0.25"/>
    <row r="220" ht="19.5" customHeight="1" x14ac:dyDescent="0.25"/>
    <row r="221" ht="19.5" customHeight="1" x14ac:dyDescent="0.25"/>
    <row r="222" ht="19.5" customHeight="1" x14ac:dyDescent="0.25"/>
    <row r="223" ht="19.5" customHeight="1" x14ac:dyDescent="0.25"/>
    <row r="224" ht="19.5" customHeight="1" x14ac:dyDescent="0.25"/>
    <row r="225" ht="19.5" customHeight="1" x14ac:dyDescent="0.25"/>
    <row r="226" ht="19.5" customHeight="1" x14ac:dyDescent="0.25"/>
    <row r="227" ht="19.5" customHeight="1" x14ac:dyDescent="0.25"/>
    <row r="228" ht="19.5" customHeight="1" x14ac:dyDescent="0.25"/>
    <row r="229" ht="19.5" customHeight="1" x14ac:dyDescent="0.25"/>
    <row r="230" ht="19.5" customHeight="1" x14ac:dyDescent="0.25"/>
    <row r="231" ht="19.5" customHeight="1" x14ac:dyDescent="0.25"/>
    <row r="232" ht="19.5" customHeight="1" x14ac:dyDescent="0.25"/>
    <row r="233" ht="19.5" customHeight="1" x14ac:dyDescent="0.25"/>
    <row r="234" ht="19.5" customHeight="1" x14ac:dyDescent="0.25"/>
    <row r="235" ht="19.5" customHeight="1" x14ac:dyDescent="0.25"/>
    <row r="236" ht="19.5" customHeight="1" x14ac:dyDescent="0.25"/>
    <row r="237" ht="19.5" customHeight="1" x14ac:dyDescent="0.25"/>
    <row r="238" ht="19.5" customHeight="1" x14ac:dyDescent="0.25"/>
    <row r="239" ht="19.5" customHeight="1" x14ac:dyDescent="0.25"/>
    <row r="240" ht="19.5" customHeight="1" x14ac:dyDescent="0.25"/>
    <row r="241" ht="19.5" customHeight="1" x14ac:dyDescent="0.25"/>
    <row r="242" ht="19.5" customHeight="1" x14ac:dyDescent="0.25"/>
    <row r="243" ht="19.5" customHeight="1" x14ac:dyDescent="0.25"/>
    <row r="244" ht="19.5" customHeight="1" x14ac:dyDescent="0.25"/>
    <row r="245" ht="19.5" customHeight="1" x14ac:dyDescent="0.25"/>
    <row r="246" ht="19.5" customHeight="1" x14ac:dyDescent="0.25"/>
    <row r="247" ht="19.5" customHeight="1" x14ac:dyDescent="0.25"/>
    <row r="248" ht="19.5" customHeight="1" x14ac:dyDescent="0.25"/>
    <row r="249" ht="19.5" customHeight="1" x14ac:dyDescent="0.25"/>
    <row r="250" ht="19.5" customHeight="1" x14ac:dyDescent="0.25"/>
    <row r="251" ht="19.5" customHeight="1" x14ac:dyDescent="0.25"/>
    <row r="252" ht="19.5" customHeight="1" x14ac:dyDescent="0.25"/>
    <row r="253" ht="19.5" customHeight="1" x14ac:dyDescent="0.25"/>
    <row r="254" ht="19.5" customHeight="1" x14ac:dyDescent="0.25"/>
    <row r="255" ht="19.5" customHeight="1" x14ac:dyDescent="0.25"/>
    <row r="256" ht="19.5" customHeight="1" x14ac:dyDescent="0.25"/>
    <row r="257" ht="19.5" customHeight="1" x14ac:dyDescent="0.25"/>
    <row r="258" ht="19.5" customHeight="1" x14ac:dyDescent="0.25"/>
    <row r="259" ht="19.5" customHeight="1" x14ac:dyDescent="0.25"/>
    <row r="260" ht="19.5" customHeight="1" x14ac:dyDescent="0.25"/>
    <row r="261" ht="19.5" customHeight="1" x14ac:dyDescent="0.25"/>
    <row r="262" ht="19.5" customHeight="1" x14ac:dyDescent="0.25"/>
    <row r="263" ht="19.5" customHeight="1" x14ac:dyDescent="0.25"/>
    <row r="264" ht="19.5" customHeight="1" x14ac:dyDescent="0.25"/>
    <row r="265" ht="19.5" customHeight="1" x14ac:dyDescent="0.25"/>
    <row r="266" ht="19.5" customHeight="1" x14ac:dyDescent="0.25"/>
    <row r="267" ht="19.5" customHeight="1" x14ac:dyDescent="0.25"/>
    <row r="268" ht="19.5" customHeight="1" x14ac:dyDescent="0.25"/>
    <row r="269" ht="19.5" customHeight="1" x14ac:dyDescent="0.25"/>
    <row r="270" ht="19.5" customHeight="1" x14ac:dyDescent="0.25"/>
    <row r="271" ht="19.5" customHeight="1" x14ac:dyDescent="0.25"/>
    <row r="272" ht="19.5" customHeight="1" x14ac:dyDescent="0.25"/>
    <row r="273" ht="19.5" customHeight="1" x14ac:dyDescent="0.25"/>
    <row r="274" ht="19.5" customHeight="1" x14ac:dyDescent="0.25"/>
    <row r="275" ht="19.5" customHeight="1" x14ac:dyDescent="0.25"/>
    <row r="276" ht="19.5" customHeight="1" x14ac:dyDescent="0.25"/>
    <row r="277" ht="19.5" customHeight="1" x14ac:dyDescent="0.25"/>
    <row r="278" ht="19.5" customHeight="1" x14ac:dyDescent="0.25"/>
    <row r="279" ht="19.5" customHeight="1" x14ac:dyDescent="0.25"/>
    <row r="280" ht="19.5" customHeight="1" x14ac:dyDescent="0.25"/>
    <row r="281" ht="19.5" customHeight="1" x14ac:dyDescent="0.25"/>
    <row r="282" ht="19.5" customHeight="1" x14ac:dyDescent="0.25"/>
    <row r="283" ht="19.5" customHeight="1" x14ac:dyDescent="0.25"/>
    <row r="284" ht="19.5" customHeight="1" x14ac:dyDescent="0.25"/>
    <row r="285" ht="19.5" customHeight="1" x14ac:dyDescent="0.25"/>
    <row r="286" ht="19.5" customHeight="1" x14ac:dyDescent="0.25"/>
    <row r="287" ht="19.5" customHeight="1" x14ac:dyDescent="0.25"/>
    <row r="288" ht="19.5" customHeight="1" x14ac:dyDescent="0.25"/>
    <row r="289" ht="19.5" customHeight="1" x14ac:dyDescent="0.25"/>
    <row r="290" ht="19.5" customHeight="1" x14ac:dyDescent="0.25"/>
    <row r="291" ht="19.5" customHeight="1" x14ac:dyDescent="0.25"/>
    <row r="292" ht="19.5" customHeight="1" x14ac:dyDescent="0.25"/>
    <row r="293" ht="19.5" customHeight="1" x14ac:dyDescent="0.25"/>
    <row r="294" ht="19.5" customHeight="1" x14ac:dyDescent="0.25"/>
    <row r="295" ht="19.5" customHeight="1" x14ac:dyDescent="0.25"/>
    <row r="296" ht="19.5" customHeight="1" x14ac:dyDescent="0.25"/>
    <row r="297" ht="19.5" customHeight="1" x14ac:dyDescent="0.25"/>
    <row r="298" ht="19.5" customHeight="1" x14ac:dyDescent="0.25"/>
    <row r="299" ht="19.5" customHeight="1" x14ac:dyDescent="0.25"/>
    <row r="300" ht="19.5" customHeight="1" x14ac:dyDescent="0.25"/>
    <row r="301" ht="19.5" customHeight="1" x14ac:dyDescent="0.25"/>
    <row r="302" ht="19.5" customHeight="1" x14ac:dyDescent="0.25"/>
    <row r="303" ht="19.5" customHeight="1" x14ac:dyDescent="0.25"/>
    <row r="304" ht="19.5" customHeight="1" x14ac:dyDescent="0.25"/>
    <row r="305" ht="19.5" customHeight="1" x14ac:dyDescent="0.25"/>
    <row r="306" ht="19.5" customHeight="1" x14ac:dyDescent="0.25"/>
    <row r="307" ht="19.5" customHeight="1" x14ac:dyDescent="0.25"/>
    <row r="308" ht="19.5" customHeight="1" x14ac:dyDescent="0.25"/>
    <row r="309" ht="19.5" customHeight="1" x14ac:dyDescent="0.25"/>
    <row r="310" ht="19.5" customHeight="1" x14ac:dyDescent="0.25"/>
    <row r="311" ht="19.5" customHeight="1" x14ac:dyDescent="0.25"/>
    <row r="312" ht="19.5" customHeight="1" x14ac:dyDescent="0.25"/>
    <row r="313" ht="19.5" customHeight="1" x14ac:dyDescent="0.25"/>
    <row r="314" ht="19.5" customHeight="1" x14ac:dyDescent="0.25"/>
    <row r="315" ht="19.5" customHeight="1" x14ac:dyDescent="0.25"/>
    <row r="316" ht="19.5" customHeight="1" x14ac:dyDescent="0.25"/>
    <row r="317" ht="19.5" customHeight="1" x14ac:dyDescent="0.25"/>
    <row r="318" ht="19.5" customHeight="1" x14ac:dyDescent="0.25"/>
    <row r="319" ht="19.5" customHeight="1" x14ac:dyDescent="0.25"/>
    <row r="320" ht="19.5" customHeight="1" x14ac:dyDescent="0.25"/>
    <row r="321" ht="19.5" customHeight="1" x14ac:dyDescent="0.25"/>
    <row r="322" ht="19.5" customHeight="1" x14ac:dyDescent="0.25"/>
    <row r="323" ht="19.5" customHeight="1" x14ac:dyDescent="0.25"/>
    <row r="324" ht="19.5" customHeight="1" x14ac:dyDescent="0.25"/>
    <row r="325" ht="19.5" customHeight="1" x14ac:dyDescent="0.25"/>
    <row r="326" ht="19.5" customHeight="1" x14ac:dyDescent="0.25"/>
    <row r="327" ht="19.5" customHeight="1" x14ac:dyDescent="0.25"/>
    <row r="328" ht="19.5" customHeight="1" x14ac:dyDescent="0.25"/>
    <row r="329" ht="19.5" customHeight="1" x14ac:dyDescent="0.25"/>
    <row r="330" ht="19.5" customHeight="1" x14ac:dyDescent="0.25"/>
    <row r="331" ht="19.5" customHeight="1" x14ac:dyDescent="0.25"/>
    <row r="332" ht="19.5" customHeight="1" x14ac:dyDescent="0.25"/>
    <row r="333" ht="19.5" customHeight="1" x14ac:dyDescent="0.25"/>
    <row r="334" ht="19.5" customHeight="1" x14ac:dyDescent="0.25"/>
    <row r="335" ht="19.5" customHeight="1" x14ac:dyDescent="0.25"/>
    <row r="336" ht="19.5" customHeight="1" x14ac:dyDescent="0.25"/>
    <row r="337" ht="19.5" customHeight="1" x14ac:dyDescent="0.25"/>
    <row r="338" ht="19.5" customHeight="1" x14ac:dyDescent="0.25"/>
    <row r="339" ht="19.5" customHeight="1" x14ac:dyDescent="0.25"/>
    <row r="340" ht="19.5" customHeight="1" x14ac:dyDescent="0.25"/>
    <row r="341" ht="19.5" customHeight="1" x14ac:dyDescent="0.25"/>
    <row r="342" ht="19.5" customHeight="1" x14ac:dyDescent="0.25"/>
    <row r="343" ht="19.5" customHeight="1" x14ac:dyDescent="0.25"/>
    <row r="344" ht="19.5" customHeight="1" x14ac:dyDescent="0.25"/>
    <row r="345" ht="19.5" customHeight="1" x14ac:dyDescent="0.25"/>
    <row r="346" ht="19.5" customHeight="1" x14ac:dyDescent="0.25"/>
    <row r="347" ht="19.5" customHeight="1" x14ac:dyDescent="0.25"/>
    <row r="348" ht="19.5" customHeight="1" x14ac:dyDescent="0.25"/>
    <row r="349" ht="19.5" customHeight="1" x14ac:dyDescent="0.25"/>
    <row r="350" ht="19.5" customHeight="1" x14ac:dyDescent="0.25"/>
    <row r="351" ht="19.5" customHeight="1" x14ac:dyDescent="0.25"/>
    <row r="352" ht="19.5" customHeight="1" x14ac:dyDescent="0.25"/>
    <row r="353" ht="19.5" customHeight="1" x14ac:dyDescent="0.25"/>
    <row r="354" ht="19.5" customHeight="1" x14ac:dyDescent="0.25"/>
    <row r="355" ht="19.5" customHeight="1" x14ac:dyDescent="0.25"/>
    <row r="356" ht="19.5" customHeight="1" x14ac:dyDescent="0.25"/>
    <row r="357" ht="19.5" customHeight="1" x14ac:dyDescent="0.25"/>
    <row r="358" ht="19.5" customHeight="1" x14ac:dyDescent="0.25"/>
    <row r="359" ht="19.5" customHeight="1" x14ac:dyDescent="0.25"/>
    <row r="360" ht="19.5" customHeight="1" x14ac:dyDescent="0.25"/>
    <row r="361" ht="19.5" customHeight="1" x14ac:dyDescent="0.25"/>
    <row r="362" ht="19.5" customHeight="1" x14ac:dyDescent="0.25"/>
    <row r="363" ht="19.5" customHeight="1" x14ac:dyDescent="0.25"/>
    <row r="364" ht="19.5" customHeight="1" x14ac:dyDescent="0.25"/>
    <row r="365" ht="19.5" customHeight="1" x14ac:dyDescent="0.25"/>
    <row r="366" ht="19.5" customHeight="1" x14ac:dyDescent="0.25"/>
    <row r="367" ht="19.5" customHeight="1" x14ac:dyDescent="0.25"/>
    <row r="368" ht="19.5" customHeight="1" x14ac:dyDescent="0.25"/>
    <row r="369" ht="19.5" customHeight="1" x14ac:dyDescent="0.25"/>
    <row r="370" ht="19.5" customHeight="1" x14ac:dyDescent="0.25"/>
    <row r="371" ht="19.5" customHeight="1" x14ac:dyDescent="0.25"/>
    <row r="372" ht="19.5" customHeight="1" x14ac:dyDescent="0.25"/>
    <row r="373" ht="19.5" customHeight="1" x14ac:dyDescent="0.25"/>
    <row r="374" ht="19.5" customHeight="1" x14ac:dyDescent="0.25"/>
    <row r="375" ht="19.5" customHeight="1" x14ac:dyDescent="0.25"/>
    <row r="376" ht="19.5" customHeight="1" x14ac:dyDescent="0.25"/>
    <row r="377" ht="19.5" customHeight="1" x14ac:dyDescent="0.25"/>
    <row r="378" ht="19.5" customHeight="1" x14ac:dyDescent="0.25"/>
    <row r="379" ht="19.5" customHeight="1" x14ac:dyDescent="0.25"/>
    <row r="380" ht="19.5" customHeight="1" x14ac:dyDescent="0.25"/>
    <row r="381" ht="19.5" customHeight="1" x14ac:dyDescent="0.25"/>
    <row r="382" ht="19.5" customHeight="1" x14ac:dyDescent="0.25"/>
    <row r="383" ht="19.5" customHeight="1" x14ac:dyDescent="0.25"/>
    <row r="384" ht="19.5" customHeight="1" x14ac:dyDescent="0.25"/>
    <row r="385" ht="19.5" customHeight="1" x14ac:dyDescent="0.25"/>
    <row r="386" ht="19.5" customHeight="1" x14ac:dyDescent="0.25"/>
    <row r="387" ht="19.5" customHeight="1" x14ac:dyDescent="0.25"/>
    <row r="388" ht="19.5" customHeight="1" x14ac:dyDescent="0.25"/>
    <row r="389" ht="19.5" customHeight="1" x14ac:dyDescent="0.25"/>
    <row r="390" ht="19.5" customHeight="1" x14ac:dyDescent="0.25"/>
    <row r="391" ht="19.5" customHeight="1" x14ac:dyDescent="0.25"/>
    <row r="392" ht="19.5" customHeight="1" x14ac:dyDescent="0.25"/>
    <row r="393" ht="19.5" customHeight="1" x14ac:dyDescent="0.25"/>
    <row r="394" ht="19.5" customHeight="1" x14ac:dyDescent="0.25"/>
    <row r="395" ht="19.5" customHeight="1" x14ac:dyDescent="0.25"/>
    <row r="396" ht="19.5" customHeight="1" x14ac:dyDescent="0.25"/>
    <row r="397" ht="19.5" customHeight="1" x14ac:dyDescent="0.25"/>
    <row r="398" ht="19.5" customHeight="1" x14ac:dyDescent="0.25"/>
    <row r="399" ht="19.5" customHeight="1" x14ac:dyDescent="0.25"/>
    <row r="400" ht="19.5" customHeight="1" x14ac:dyDescent="0.25"/>
    <row r="401" ht="19.5" customHeight="1" x14ac:dyDescent="0.25"/>
    <row r="402" ht="19.5" customHeight="1" x14ac:dyDescent="0.25"/>
    <row r="403" ht="19.5" customHeight="1" x14ac:dyDescent="0.25"/>
    <row r="404" ht="19.5" customHeight="1" x14ac:dyDescent="0.25"/>
    <row r="405" ht="19.5" customHeight="1" x14ac:dyDescent="0.25"/>
    <row r="406" ht="19.5" customHeight="1" x14ac:dyDescent="0.25"/>
    <row r="407" ht="19.5" customHeight="1" x14ac:dyDescent="0.25"/>
    <row r="408" ht="19.5" customHeight="1" x14ac:dyDescent="0.25"/>
    <row r="409" ht="19.5" customHeight="1" x14ac:dyDescent="0.25"/>
    <row r="410" ht="19.5" customHeight="1" x14ac:dyDescent="0.25"/>
    <row r="411" ht="19.5" customHeight="1" x14ac:dyDescent="0.25"/>
    <row r="412" ht="19.5" customHeight="1" x14ac:dyDescent="0.25"/>
    <row r="413" ht="19.5" customHeight="1" x14ac:dyDescent="0.25"/>
    <row r="414" ht="19.5" customHeight="1" x14ac:dyDescent="0.25"/>
    <row r="415" ht="19.5" customHeight="1" x14ac:dyDescent="0.25"/>
    <row r="416" ht="19.5" customHeight="1" x14ac:dyDescent="0.25"/>
    <row r="417" ht="19.5" customHeight="1" x14ac:dyDescent="0.25"/>
    <row r="418" ht="19.5" customHeight="1" x14ac:dyDescent="0.25"/>
    <row r="419" ht="19.5" customHeight="1" x14ac:dyDescent="0.25"/>
    <row r="420" ht="19.5" customHeight="1" x14ac:dyDescent="0.25"/>
    <row r="421" ht="19.5" customHeight="1" x14ac:dyDescent="0.25"/>
    <row r="422" ht="19.5" customHeight="1" x14ac:dyDescent="0.25"/>
    <row r="423" ht="19.5" customHeight="1" x14ac:dyDescent="0.25"/>
    <row r="424" ht="19.5" customHeight="1" x14ac:dyDescent="0.25"/>
    <row r="425" ht="19.5" customHeight="1" x14ac:dyDescent="0.25"/>
    <row r="426" ht="19.5" customHeight="1" x14ac:dyDescent="0.25"/>
    <row r="427" ht="19.5" customHeight="1" x14ac:dyDescent="0.25"/>
    <row r="428" ht="19.5" customHeight="1" x14ac:dyDescent="0.25"/>
    <row r="429" ht="19.5" customHeight="1" x14ac:dyDescent="0.25"/>
    <row r="430" ht="19.5" customHeight="1" x14ac:dyDescent="0.25"/>
    <row r="431" ht="19.5" customHeight="1" x14ac:dyDescent="0.25"/>
    <row r="432" ht="19.5" customHeight="1" x14ac:dyDescent="0.25"/>
    <row r="433" ht="19.5" customHeight="1" x14ac:dyDescent="0.25"/>
    <row r="434" ht="19.5" customHeight="1" x14ac:dyDescent="0.25"/>
    <row r="435" ht="19.5" customHeight="1" x14ac:dyDescent="0.25"/>
    <row r="436" ht="19.5" customHeight="1" x14ac:dyDescent="0.25"/>
    <row r="437" ht="19.5" customHeight="1" x14ac:dyDescent="0.25"/>
    <row r="438" ht="19.5" customHeight="1" x14ac:dyDescent="0.25"/>
    <row r="439" ht="19.5" customHeight="1" x14ac:dyDescent="0.25"/>
    <row r="440" ht="19.5" customHeight="1" x14ac:dyDescent="0.25"/>
    <row r="441" ht="19.5" customHeight="1" x14ac:dyDescent="0.25"/>
    <row r="442" ht="19.5" customHeight="1" x14ac:dyDescent="0.25"/>
    <row r="443" ht="19.5" customHeight="1" x14ac:dyDescent="0.25"/>
    <row r="444" ht="19.5" customHeight="1" x14ac:dyDescent="0.25"/>
    <row r="445" ht="19.5" customHeight="1" x14ac:dyDescent="0.25"/>
    <row r="446" ht="19.5" customHeight="1" x14ac:dyDescent="0.25"/>
    <row r="447" ht="19.5" customHeight="1" x14ac:dyDescent="0.25"/>
    <row r="448" ht="19.5" customHeight="1" x14ac:dyDescent="0.25"/>
    <row r="449" ht="19.5" customHeight="1" x14ac:dyDescent="0.25"/>
    <row r="450" ht="19.5" customHeight="1" x14ac:dyDescent="0.25"/>
    <row r="451" ht="19.5" customHeight="1" x14ac:dyDescent="0.25"/>
    <row r="452" ht="19.5" customHeight="1" x14ac:dyDescent="0.25"/>
    <row r="453" ht="19.5" customHeight="1" x14ac:dyDescent="0.25"/>
    <row r="454" ht="19.5" customHeight="1" x14ac:dyDescent="0.25"/>
    <row r="455" ht="19.5" customHeight="1" x14ac:dyDescent="0.25"/>
    <row r="456" ht="19.5" customHeight="1" x14ac:dyDescent="0.25"/>
    <row r="457" ht="19.5" customHeight="1" x14ac:dyDescent="0.25"/>
    <row r="458" ht="19.5" customHeight="1" x14ac:dyDescent="0.25"/>
    <row r="459" ht="19.5" customHeight="1" x14ac:dyDescent="0.25"/>
    <row r="460" ht="19.5" customHeight="1" x14ac:dyDescent="0.25"/>
    <row r="461" ht="19.5" customHeight="1" x14ac:dyDescent="0.25"/>
    <row r="462" ht="19.5" customHeight="1" x14ac:dyDescent="0.25"/>
    <row r="463" ht="19.5" customHeight="1" x14ac:dyDescent="0.25"/>
    <row r="464" ht="19.5" customHeight="1" x14ac:dyDescent="0.25"/>
    <row r="465" ht="19.5" customHeight="1" x14ac:dyDescent="0.25"/>
    <row r="466" ht="19.5" customHeight="1" x14ac:dyDescent="0.25"/>
    <row r="467" ht="19.5" customHeight="1" x14ac:dyDescent="0.25"/>
    <row r="468" ht="19.5" customHeight="1" x14ac:dyDescent="0.25"/>
    <row r="469" ht="19.5" customHeight="1" x14ac:dyDescent="0.25"/>
    <row r="470" ht="19.5" customHeight="1" x14ac:dyDescent="0.25"/>
    <row r="471" ht="19.5" customHeight="1" x14ac:dyDescent="0.25"/>
    <row r="472" ht="19.5" customHeight="1" x14ac:dyDescent="0.25"/>
    <row r="473" ht="19.5" customHeight="1" x14ac:dyDescent="0.25"/>
    <row r="474" ht="19.5" customHeight="1" x14ac:dyDescent="0.25"/>
    <row r="475" ht="19.5" customHeight="1" x14ac:dyDescent="0.25"/>
    <row r="476" ht="19.5" customHeight="1" x14ac:dyDescent="0.25"/>
    <row r="477" ht="19.5" customHeight="1" x14ac:dyDescent="0.25"/>
    <row r="478" ht="19.5" customHeight="1" x14ac:dyDescent="0.25"/>
    <row r="479" ht="19.5" customHeight="1" x14ac:dyDescent="0.25"/>
    <row r="480" ht="19.5" customHeight="1" x14ac:dyDescent="0.25"/>
    <row r="481" ht="19.5" customHeight="1" x14ac:dyDescent="0.25"/>
    <row r="482" ht="19.5" customHeight="1" x14ac:dyDescent="0.25"/>
    <row r="483" ht="19.5" customHeight="1" x14ac:dyDescent="0.25"/>
    <row r="484" ht="19.5" customHeight="1" x14ac:dyDescent="0.25"/>
    <row r="485" ht="19.5" customHeight="1" x14ac:dyDescent="0.25"/>
    <row r="486" ht="19.5" customHeight="1" x14ac:dyDescent="0.25"/>
    <row r="487" ht="19.5" customHeight="1" x14ac:dyDescent="0.25"/>
    <row r="488" ht="19.5" customHeight="1" x14ac:dyDescent="0.25"/>
    <row r="489" ht="19.5" customHeight="1" x14ac:dyDescent="0.25"/>
    <row r="490" ht="19.5" customHeight="1" x14ac:dyDescent="0.25"/>
    <row r="491" ht="19.5" customHeight="1" x14ac:dyDescent="0.25"/>
    <row r="492" ht="19.5" customHeight="1" x14ac:dyDescent="0.25"/>
    <row r="493" ht="19.5" customHeight="1" x14ac:dyDescent="0.25"/>
    <row r="494" ht="19.5" customHeight="1" x14ac:dyDescent="0.25"/>
    <row r="495" ht="19.5" customHeight="1" x14ac:dyDescent="0.25"/>
    <row r="496" ht="19.5" customHeight="1" x14ac:dyDescent="0.25"/>
    <row r="497" ht="19.5" customHeight="1" x14ac:dyDescent="0.25"/>
    <row r="498" ht="19.5" customHeight="1" x14ac:dyDescent="0.25"/>
    <row r="499" ht="19.5" customHeight="1" x14ac:dyDescent="0.25"/>
    <row r="500" ht="19.5" customHeight="1" x14ac:dyDescent="0.25"/>
    <row r="501" ht="19.5" customHeight="1" x14ac:dyDescent="0.25"/>
    <row r="502" ht="19.5" customHeight="1" x14ac:dyDescent="0.25"/>
    <row r="503" ht="19.5" customHeight="1" x14ac:dyDescent="0.25"/>
    <row r="504" ht="19.5" customHeight="1" x14ac:dyDescent="0.25"/>
    <row r="505" ht="19.5" customHeight="1" x14ac:dyDescent="0.25"/>
    <row r="506" ht="19.5" customHeight="1" x14ac:dyDescent="0.25"/>
    <row r="507" ht="19.5" customHeight="1" x14ac:dyDescent="0.25"/>
    <row r="508" ht="19.5" customHeight="1" x14ac:dyDescent="0.25"/>
    <row r="509" ht="19.5" customHeight="1" x14ac:dyDescent="0.25"/>
    <row r="510" ht="19.5" customHeight="1" x14ac:dyDescent="0.25"/>
    <row r="511" ht="19.5" customHeight="1" x14ac:dyDescent="0.25"/>
    <row r="512" ht="19.5" customHeight="1" x14ac:dyDescent="0.25"/>
    <row r="513" ht="19.5" customHeight="1" x14ac:dyDescent="0.25"/>
    <row r="514" ht="19.5" customHeight="1" x14ac:dyDescent="0.25"/>
    <row r="515" ht="19.5" customHeight="1" x14ac:dyDescent="0.25"/>
    <row r="516" ht="19.5" customHeight="1" x14ac:dyDescent="0.25"/>
    <row r="517" ht="19.5" customHeight="1" x14ac:dyDescent="0.25"/>
    <row r="518" ht="19.5" customHeight="1" x14ac:dyDescent="0.25"/>
    <row r="519" ht="19.5" customHeight="1" x14ac:dyDescent="0.25"/>
    <row r="520" ht="19.5" customHeight="1" x14ac:dyDescent="0.25"/>
    <row r="521" ht="19.5" customHeight="1" x14ac:dyDescent="0.25"/>
    <row r="522" ht="19.5" customHeight="1" x14ac:dyDescent="0.25"/>
    <row r="523" ht="19.5" customHeight="1" x14ac:dyDescent="0.25"/>
    <row r="524" ht="19.5" customHeight="1" x14ac:dyDescent="0.25"/>
    <row r="525" ht="19.5" customHeight="1" x14ac:dyDescent="0.25"/>
    <row r="526" ht="19.5" customHeight="1" x14ac:dyDescent="0.25"/>
    <row r="527" ht="19.5" customHeight="1" x14ac:dyDescent="0.25"/>
    <row r="528" ht="19.5" customHeight="1" x14ac:dyDescent="0.25"/>
    <row r="529" ht="19.5" customHeight="1" x14ac:dyDescent="0.25"/>
    <row r="530" ht="19.5" customHeight="1" x14ac:dyDescent="0.25"/>
    <row r="531" ht="19.5" customHeight="1" x14ac:dyDescent="0.25"/>
    <row r="532" ht="19.5" customHeight="1" x14ac:dyDescent="0.25"/>
    <row r="533" ht="19.5" customHeight="1" x14ac:dyDescent="0.25"/>
    <row r="534" ht="19.5" customHeight="1" x14ac:dyDescent="0.25"/>
    <row r="535" ht="19.5" customHeight="1" x14ac:dyDescent="0.25"/>
    <row r="536" ht="19.5" customHeight="1" x14ac:dyDescent="0.25"/>
    <row r="537" ht="19.5" customHeight="1" x14ac:dyDescent="0.25"/>
    <row r="538" ht="19.5" customHeight="1" x14ac:dyDescent="0.25"/>
    <row r="539" ht="19.5" customHeight="1" x14ac:dyDescent="0.25"/>
    <row r="540" ht="19.5" customHeight="1" x14ac:dyDescent="0.25"/>
    <row r="541" ht="19.5" customHeight="1" x14ac:dyDescent="0.25"/>
    <row r="542" ht="19.5" customHeight="1" x14ac:dyDescent="0.25"/>
    <row r="543" ht="19.5" customHeight="1" x14ac:dyDescent="0.25"/>
    <row r="544" ht="19.5" customHeight="1" x14ac:dyDescent="0.25"/>
    <row r="545" ht="19.5" customHeight="1" x14ac:dyDescent="0.25"/>
    <row r="546" ht="19.5" customHeight="1" x14ac:dyDescent="0.25"/>
    <row r="547" ht="19.5" customHeight="1" x14ac:dyDescent="0.25"/>
    <row r="548" ht="19.5" customHeight="1" x14ac:dyDescent="0.25"/>
    <row r="549" ht="19.5" customHeight="1" x14ac:dyDescent="0.25"/>
    <row r="550" ht="19.5" customHeight="1" x14ac:dyDescent="0.25"/>
    <row r="551" ht="19.5" customHeight="1" x14ac:dyDescent="0.25"/>
    <row r="552" ht="19.5" customHeight="1" x14ac:dyDescent="0.25"/>
    <row r="553" ht="19.5" customHeight="1" x14ac:dyDescent="0.25"/>
    <row r="554" ht="19.5" customHeight="1" x14ac:dyDescent="0.25"/>
    <row r="555" ht="19.5" customHeight="1" x14ac:dyDescent="0.25"/>
    <row r="556" ht="19.5" customHeight="1" x14ac:dyDescent="0.25"/>
    <row r="557" ht="19.5" customHeight="1" x14ac:dyDescent="0.25"/>
    <row r="558" ht="19.5" customHeight="1" x14ac:dyDescent="0.25"/>
    <row r="559" ht="19.5" customHeight="1" x14ac:dyDescent="0.25"/>
    <row r="560" ht="19.5" customHeight="1" x14ac:dyDescent="0.25"/>
    <row r="561" ht="19.5" customHeight="1" x14ac:dyDescent="0.25"/>
    <row r="562" ht="19.5" customHeight="1" x14ac:dyDescent="0.25"/>
    <row r="563" ht="19.5" customHeight="1" x14ac:dyDescent="0.25"/>
    <row r="564" ht="19.5" customHeight="1" x14ac:dyDescent="0.25"/>
    <row r="565" ht="19.5" customHeight="1" x14ac:dyDescent="0.25"/>
    <row r="566" ht="19.5" customHeight="1" x14ac:dyDescent="0.25"/>
    <row r="567" ht="19.5" customHeight="1" x14ac:dyDescent="0.25"/>
    <row r="568" ht="19.5" customHeight="1" x14ac:dyDescent="0.25"/>
    <row r="569" ht="19.5" customHeight="1" x14ac:dyDescent="0.25"/>
    <row r="570" ht="19.5" customHeight="1" x14ac:dyDescent="0.25"/>
    <row r="571" ht="19.5" customHeight="1" x14ac:dyDescent="0.25"/>
    <row r="572" ht="19.5" customHeight="1" x14ac:dyDescent="0.25"/>
    <row r="573" ht="19.5" customHeight="1" x14ac:dyDescent="0.25"/>
    <row r="574" ht="19.5" customHeight="1" x14ac:dyDescent="0.25"/>
    <row r="575" ht="19.5" customHeight="1" x14ac:dyDescent="0.25"/>
    <row r="576" ht="19.5" customHeight="1" x14ac:dyDescent="0.25"/>
    <row r="577" ht="19.5" customHeight="1" x14ac:dyDescent="0.25"/>
    <row r="578" ht="19.5" customHeight="1" x14ac:dyDescent="0.25"/>
    <row r="579" ht="19.5" customHeight="1" x14ac:dyDescent="0.25"/>
    <row r="580" ht="19.5" customHeight="1" x14ac:dyDescent="0.25"/>
    <row r="581" ht="19.5" customHeight="1" x14ac:dyDescent="0.25"/>
    <row r="582" ht="19.5" customHeight="1" x14ac:dyDescent="0.25"/>
    <row r="583" ht="19.5" customHeight="1" x14ac:dyDescent="0.25"/>
    <row r="584" ht="19.5" customHeight="1" x14ac:dyDescent="0.25"/>
    <row r="585" ht="19.5" customHeight="1" x14ac:dyDescent="0.25"/>
    <row r="586" ht="19.5" customHeight="1" x14ac:dyDescent="0.25"/>
    <row r="587" ht="19.5" customHeight="1" x14ac:dyDescent="0.25"/>
    <row r="588" ht="19.5" customHeight="1" x14ac:dyDescent="0.25"/>
    <row r="589" ht="19.5" customHeight="1" x14ac:dyDescent="0.25"/>
    <row r="590" ht="19.5" customHeight="1" x14ac:dyDescent="0.25"/>
    <row r="591" ht="19.5" customHeight="1" x14ac:dyDescent="0.25"/>
    <row r="592" ht="19.5" customHeight="1" x14ac:dyDescent="0.25"/>
    <row r="593" ht="19.5" customHeight="1" x14ac:dyDescent="0.25"/>
    <row r="594" ht="19.5" customHeight="1" x14ac:dyDescent="0.25"/>
    <row r="595" ht="19.5" customHeight="1" x14ac:dyDescent="0.25"/>
    <row r="596" ht="19.5" customHeight="1" x14ac:dyDescent="0.25"/>
    <row r="597" ht="19.5" customHeight="1" x14ac:dyDescent="0.25"/>
    <row r="598" ht="19.5" customHeight="1" x14ac:dyDescent="0.25"/>
    <row r="599" ht="19.5" customHeight="1" x14ac:dyDescent="0.25"/>
    <row r="600" ht="19.5" customHeight="1" x14ac:dyDescent="0.25"/>
    <row r="601" ht="19.5" customHeight="1" x14ac:dyDescent="0.25"/>
    <row r="602" ht="19.5" customHeight="1" x14ac:dyDescent="0.25"/>
    <row r="603" ht="19.5" customHeight="1" x14ac:dyDescent="0.25"/>
    <row r="604" ht="19.5" customHeight="1" x14ac:dyDescent="0.25"/>
    <row r="605" ht="19.5" customHeight="1" x14ac:dyDescent="0.25"/>
    <row r="606" ht="19.5" customHeight="1" x14ac:dyDescent="0.25"/>
    <row r="607" ht="19.5" customHeight="1" x14ac:dyDescent="0.25"/>
    <row r="608" ht="19.5" customHeight="1" x14ac:dyDescent="0.25"/>
    <row r="609" ht="19.5" customHeight="1" x14ac:dyDescent="0.25"/>
    <row r="610" ht="19.5" customHeight="1" x14ac:dyDescent="0.25"/>
    <row r="611" ht="19.5" customHeight="1" x14ac:dyDescent="0.25"/>
    <row r="612" ht="19.5" customHeight="1" x14ac:dyDescent="0.25"/>
    <row r="613" ht="19.5" customHeight="1" x14ac:dyDescent="0.25"/>
    <row r="614" ht="19.5" customHeight="1" x14ac:dyDescent="0.25"/>
    <row r="615" ht="19.5" customHeight="1" x14ac:dyDescent="0.25"/>
    <row r="616" ht="19.5" customHeight="1" x14ac:dyDescent="0.25"/>
    <row r="617" ht="19.5" customHeight="1" x14ac:dyDescent="0.25"/>
    <row r="618" ht="19.5" customHeight="1" x14ac:dyDescent="0.25"/>
    <row r="619" ht="19.5" customHeight="1" x14ac:dyDescent="0.25"/>
    <row r="620" ht="19.5" customHeight="1" x14ac:dyDescent="0.25"/>
    <row r="621" ht="19.5" customHeight="1" x14ac:dyDescent="0.25"/>
    <row r="622" ht="19.5" customHeight="1" x14ac:dyDescent="0.25"/>
    <row r="623" ht="19.5" customHeight="1" x14ac:dyDescent="0.25"/>
    <row r="624" ht="19.5" customHeight="1" x14ac:dyDescent="0.25"/>
    <row r="625" ht="19.5" customHeight="1" x14ac:dyDescent="0.25"/>
    <row r="626" ht="19.5" customHeight="1" x14ac:dyDescent="0.25"/>
    <row r="627" ht="19.5" customHeight="1" x14ac:dyDescent="0.25"/>
    <row r="628" ht="19.5" customHeight="1" x14ac:dyDescent="0.25"/>
    <row r="629" ht="19.5" customHeight="1" x14ac:dyDescent="0.25"/>
    <row r="630" ht="19.5" customHeight="1" x14ac:dyDescent="0.25"/>
    <row r="631" ht="19.5" customHeight="1" x14ac:dyDescent="0.25"/>
    <row r="632" ht="19.5" customHeight="1" x14ac:dyDescent="0.25"/>
    <row r="633" ht="19.5" customHeight="1" x14ac:dyDescent="0.25"/>
    <row r="634" ht="19.5" customHeight="1" x14ac:dyDescent="0.25"/>
    <row r="635" ht="19.5" customHeight="1" x14ac:dyDescent="0.25"/>
    <row r="636" ht="19.5" customHeight="1" x14ac:dyDescent="0.25"/>
    <row r="637" ht="19.5" customHeight="1" x14ac:dyDescent="0.25"/>
    <row r="638" ht="19.5" customHeight="1" x14ac:dyDescent="0.25"/>
    <row r="639" ht="19.5" customHeight="1" x14ac:dyDescent="0.25"/>
    <row r="640" ht="19.5" customHeight="1" x14ac:dyDescent="0.25"/>
    <row r="641" ht="19.5" customHeight="1" x14ac:dyDescent="0.25"/>
    <row r="642" ht="19.5" customHeight="1" x14ac:dyDescent="0.25"/>
    <row r="643" ht="19.5" customHeight="1" x14ac:dyDescent="0.25"/>
    <row r="644" ht="19.5" customHeight="1" x14ac:dyDescent="0.25"/>
    <row r="645" ht="19.5" customHeight="1" x14ac:dyDescent="0.25"/>
    <row r="646" ht="19.5" customHeight="1" x14ac:dyDescent="0.25"/>
    <row r="647" ht="19.5" customHeight="1" x14ac:dyDescent="0.25"/>
    <row r="648" ht="19.5" customHeight="1" x14ac:dyDescent="0.25"/>
    <row r="649" ht="19.5" customHeight="1" x14ac:dyDescent="0.25"/>
    <row r="650" ht="19.5" customHeight="1" x14ac:dyDescent="0.25"/>
    <row r="651" ht="19.5" customHeight="1" x14ac:dyDescent="0.25"/>
    <row r="652" ht="19.5" customHeight="1" x14ac:dyDescent="0.25"/>
    <row r="653" ht="19.5" customHeight="1" x14ac:dyDescent="0.25"/>
    <row r="654" ht="19.5" customHeight="1" x14ac:dyDescent="0.25"/>
    <row r="655" ht="19.5" customHeight="1" x14ac:dyDescent="0.25"/>
    <row r="656" ht="19.5" customHeight="1" x14ac:dyDescent="0.25"/>
    <row r="657" ht="19.5" customHeight="1" x14ac:dyDescent="0.25"/>
    <row r="658" ht="19.5" customHeight="1" x14ac:dyDescent="0.25"/>
    <row r="659" ht="19.5" customHeight="1" x14ac:dyDescent="0.25"/>
    <row r="660" ht="19.5" customHeight="1" x14ac:dyDescent="0.25"/>
    <row r="661" ht="19.5" customHeight="1" x14ac:dyDescent="0.25"/>
    <row r="662" ht="19.5" customHeight="1" x14ac:dyDescent="0.25"/>
    <row r="663" ht="19.5" customHeight="1" x14ac:dyDescent="0.25"/>
    <row r="664" ht="19.5" customHeight="1" x14ac:dyDescent="0.25"/>
    <row r="665" ht="19.5" customHeight="1" x14ac:dyDescent="0.25"/>
    <row r="666" ht="19.5" customHeight="1" x14ac:dyDescent="0.25"/>
    <row r="667" ht="19.5" customHeight="1" x14ac:dyDescent="0.25"/>
    <row r="668" ht="19.5" customHeight="1" x14ac:dyDescent="0.25"/>
    <row r="669" ht="19.5" customHeight="1" x14ac:dyDescent="0.25"/>
    <row r="670" ht="19.5" customHeight="1" x14ac:dyDescent="0.25"/>
    <row r="671" ht="19.5" customHeight="1" x14ac:dyDescent="0.25"/>
    <row r="672" ht="19.5" customHeight="1" x14ac:dyDescent="0.25"/>
    <row r="673" ht="19.5" customHeight="1" x14ac:dyDescent="0.25"/>
    <row r="674" ht="19.5" customHeight="1" x14ac:dyDescent="0.25"/>
    <row r="675" ht="19.5" customHeight="1" x14ac:dyDescent="0.25"/>
    <row r="676" ht="19.5" customHeight="1" x14ac:dyDescent="0.25"/>
    <row r="677" ht="19.5" customHeight="1" x14ac:dyDescent="0.25"/>
    <row r="678" ht="19.5" customHeight="1" x14ac:dyDescent="0.25"/>
    <row r="679" ht="19.5" customHeight="1" x14ac:dyDescent="0.25"/>
    <row r="680" ht="19.5" customHeight="1" x14ac:dyDescent="0.25"/>
    <row r="681" ht="19.5" customHeight="1" x14ac:dyDescent="0.25"/>
    <row r="682" ht="19.5" customHeight="1" x14ac:dyDescent="0.25"/>
    <row r="683" ht="19.5" customHeight="1" x14ac:dyDescent="0.25"/>
    <row r="684" ht="19.5" customHeight="1" x14ac:dyDescent="0.25"/>
    <row r="685" ht="19.5" customHeight="1" x14ac:dyDescent="0.25"/>
    <row r="686" ht="19.5" customHeight="1" x14ac:dyDescent="0.25"/>
    <row r="687" ht="19.5" customHeight="1" x14ac:dyDescent="0.25"/>
    <row r="688" ht="19.5" customHeight="1" x14ac:dyDescent="0.25"/>
    <row r="689" ht="19.5" customHeight="1" x14ac:dyDescent="0.25"/>
    <row r="690" ht="19.5" customHeight="1" x14ac:dyDescent="0.25"/>
    <row r="691" ht="19.5" customHeight="1" x14ac:dyDescent="0.25"/>
    <row r="692" ht="19.5" customHeight="1" x14ac:dyDescent="0.25"/>
    <row r="693" ht="19.5" customHeight="1" x14ac:dyDescent="0.25"/>
    <row r="694" ht="19.5" customHeight="1" x14ac:dyDescent="0.25"/>
    <row r="695" ht="19.5" customHeight="1" x14ac:dyDescent="0.25"/>
    <row r="696" ht="19.5" customHeight="1" x14ac:dyDescent="0.25"/>
    <row r="697" ht="19.5" customHeight="1" x14ac:dyDescent="0.25"/>
    <row r="698" ht="19.5" customHeight="1" x14ac:dyDescent="0.25"/>
    <row r="699" ht="19.5" customHeight="1" x14ac:dyDescent="0.25"/>
    <row r="700" ht="19.5" customHeight="1" x14ac:dyDescent="0.25"/>
    <row r="701" ht="19.5" customHeight="1" x14ac:dyDescent="0.25"/>
    <row r="702" ht="19.5" customHeight="1" x14ac:dyDescent="0.25"/>
    <row r="703" ht="19.5" customHeight="1" x14ac:dyDescent="0.25"/>
    <row r="704" ht="19.5" customHeight="1" x14ac:dyDescent="0.25"/>
    <row r="705" ht="19.5" customHeight="1" x14ac:dyDescent="0.25"/>
    <row r="706" ht="19.5" customHeight="1" x14ac:dyDescent="0.25"/>
    <row r="707" ht="19.5" customHeight="1" x14ac:dyDescent="0.25"/>
    <row r="708" ht="19.5" customHeight="1" x14ac:dyDescent="0.25"/>
    <row r="709" ht="19.5" customHeight="1" x14ac:dyDescent="0.25"/>
    <row r="710" ht="19.5" customHeight="1" x14ac:dyDescent="0.25"/>
    <row r="711" ht="19.5" customHeight="1" x14ac:dyDescent="0.25"/>
    <row r="712" ht="19.5" customHeight="1" x14ac:dyDescent="0.25"/>
    <row r="713" ht="19.5" customHeight="1" x14ac:dyDescent="0.25"/>
    <row r="714" ht="19.5" customHeight="1" x14ac:dyDescent="0.25"/>
    <row r="715" ht="19.5" customHeight="1" x14ac:dyDescent="0.25"/>
    <row r="716" ht="19.5" customHeight="1" x14ac:dyDescent="0.25"/>
    <row r="717" ht="19.5" customHeight="1" x14ac:dyDescent="0.25"/>
    <row r="718" ht="19.5" customHeight="1" x14ac:dyDescent="0.25"/>
    <row r="719" ht="19.5" customHeight="1" x14ac:dyDescent="0.25"/>
    <row r="720" ht="19.5" customHeight="1" x14ac:dyDescent="0.25"/>
    <row r="721" ht="19.5" customHeight="1" x14ac:dyDescent="0.25"/>
    <row r="722" ht="19.5" customHeight="1" x14ac:dyDescent="0.25"/>
    <row r="723" ht="19.5" customHeight="1" x14ac:dyDescent="0.25"/>
    <row r="724" ht="19.5" customHeight="1" x14ac:dyDescent="0.25"/>
    <row r="725" ht="19.5" customHeight="1" x14ac:dyDescent="0.25"/>
    <row r="726" ht="19.5" customHeight="1" x14ac:dyDescent="0.25"/>
    <row r="727" ht="19.5" customHeight="1" x14ac:dyDescent="0.25"/>
    <row r="728" ht="19.5" customHeight="1" x14ac:dyDescent="0.25"/>
    <row r="729" ht="19.5" customHeight="1" x14ac:dyDescent="0.25"/>
    <row r="730" ht="19.5" customHeight="1" x14ac:dyDescent="0.25"/>
    <row r="731" ht="19.5" customHeight="1" x14ac:dyDescent="0.25"/>
    <row r="732" ht="19.5" customHeight="1" x14ac:dyDescent="0.25"/>
    <row r="733" ht="19.5" customHeight="1" x14ac:dyDescent="0.25"/>
    <row r="734" ht="19.5" customHeight="1" x14ac:dyDescent="0.25"/>
    <row r="735" ht="19.5" customHeight="1" x14ac:dyDescent="0.25"/>
    <row r="736" ht="19.5" customHeight="1" x14ac:dyDescent="0.25"/>
    <row r="737" ht="19.5" customHeight="1" x14ac:dyDescent="0.25"/>
    <row r="738" ht="19.5" customHeight="1" x14ac:dyDescent="0.25"/>
    <row r="739" ht="19.5" customHeight="1" x14ac:dyDescent="0.25"/>
    <row r="740" ht="19.5" customHeight="1" x14ac:dyDescent="0.25"/>
    <row r="741" ht="19.5" customHeight="1" x14ac:dyDescent="0.25"/>
    <row r="742" ht="19.5" customHeight="1" x14ac:dyDescent="0.25"/>
    <row r="743" ht="19.5" customHeight="1" x14ac:dyDescent="0.25"/>
    <row r="744" ht="19.5" customHeight="1" x14ac:dyDescent="0.25"/>
    <row r="745" ht="19.5" customHeight="1" x14ac:dyDescent="0.25"/>
    <row r="746" ht="19.5" customHeight="1" x14ac:dyDescent="0.25"/>
    <row r="747" ht="19.5" customHeight="1" x14ac:dyDescent="0.25"/>
    <row r="748" ht="19.5" customHeight="1" x14ac:dyDescent="0.25"/>
    <row r="749" ht="19.5" customHeight="1" x14ac:dyDescent="0.25"/>
    <row r="750" ht="19.5" customHeight="1" x14ac:dyDescent="0.25"/>
    <row r="751" ht="19.5" customHeight="1" x14ac:dyDescent="0.25"/>
    <row r="752" ht="19.5" customHeight="1" x14ac:dyDescent="0.25"/>
    <row r="753" ht="19.5" customHeight="1" x14ac:dyDescent="0.25"/>
    <row r="754" ht="19.5" customHeight="1" x14ac:dyDescent="0.25"/>
    <row r="755" ht="19.5" customHeight="1" x14ac:dyDescent="0.25"/>
    <row r="756" ht="19.5" customHeight="1" x14ac:dyDescent="0.25"/>
    <row r="757" ht="19.5" customHeight="1" x14ac:dyDescent="0.25"/>
    <row r="758" ht="19.5" customHeight="1" x14ac:dyDescent="0.25"/>
    <row r="759" ht="19.5" customHeight="1" x14ac:dyDescent="0.25"/>
    <row r="760" ht="19.5" customHeight="1" x14ac:dyDescent="0.25"/>
    <row r="761" ht="19.5" customHeight="1" x14ac:dyDescent="0.25"/>
    <row r="762" ht="19.5" customHeight="1" x14ac:dyDescent="0.25"/>
    <row r="763" ht="19.5" customHeight="1" x14ac:dyDescent="0.25"/>
    <row r="764" ht="19.5" customHeight="1" x14ac:dyDescent="0.25"/>
    <row r="765" ht="19.5" customHeight="1" x14ac:dyDescent="0.25"/>
    <row r="766" ht="19.5" customHeight="1" x14ac:dyDescent="0.25"/>
    <row r="767" ht="19.5" customHeight="1" x14ac:dyDescent="0.25"/>
    <row r="768" ht="19.5" customHeight="1" x14ac:dyDescent="0.25"/>
    <row r="769" ht="19.5" customHeight="1" x14ac:dyDescent="0.25"/>
    <row r="770" ht="19.5" customHeight="1" x14ac:dyDescent="0.25"/>
    <row r="771" ht="19.5" customHeight="1" x14ac:dyDescent="0.25"/>
    <row r="772" ht="19.5" customHeight="1" x14ac:dyDescent="0.25"/>
    <row r="773" ht="19.5" customHeight="1" x14ac:dyDescent="0.25"/>
    <row r="774" ht="19.5" customHeight="1" x14ac:dyDescent="0.25"/>
    <row r="775" ht="19.5" customHeight="1" x14ac:dyDescent="0.25"/>
    <row r="776" ht="19.5" customHeight="1" x14ac:dyDescent="0.25"/>
    <row r="777" ht="19.5" customHeight="1" x14ac:dyDescent="0.25"/>
    <row r="778" ht="19.5" customHeight="1" x14ac:dyDescent="0.25"/>
    <row r="779" ht="19.5" customHeight="1" x14ac:dyDescent="0.25"/>
    <row r="780" ht="19.5" customHeight="1" x14ac:dyDescent="0.25"/>
    <row r="781" ht="19.5" customHeight="1" x14ac:dyDescent="0.25"/>
    <row r="782" ht="19.5" customHeight="1" x14ac:dyDescent="0.25"/>
    <row r="783" ht="19.5" customHeight="1" x14ac:dyDescent="0.25"/>
    <row r="784" ht="19.5" customHeight="1" x14ac:dyDescent="0.25"/>
    <row r="785" ht="19.5" customHeight="1" x14ac:dyDescent="0.25"/>
    <row r="786" ht="19.5" customHeight="1" x14ac:dyDescent="0.25"/>
    <row r="787" ht="19.5" customHeight="1" x14ac:dyDescent="0.25"/>
    <row r="788" ht="19.5" customHeight="1" x14ac:dyDescent="0.25"/>
    <row r="789" ht="19.5" customHeight="1" x14ac:dyDescent="0.25"/>
    <row r="790" ht="19.5" customHeight="1" x14ac:dyDescent="0.25"/>
    <row r="791" ht="19.5" customHeight="1" x14ac:dyDescent="0.25"/>
    <row r="792" ht="19.5" customHeight="1" x14ac:dyDescent="0.25"/>
    <row r="793" ht="19.5" customHeight="1" x14ac:dyDescent="0.25"/>
    <row r="794" ht="19.5" customHeight="1" x14ac:dyDescent="0.25"/>
    <row r="795" ht="19.5" customHeight="1" x14ac:dyDescent="0.25"/>
    <row r="796" ht="19.5" customHeight="1" x14ac:dyDescent="0.25"/>
    <row r="797" ht="19.5" customHeight="1" x14ac:dyDescent="0.25"/>
    <row r="798" ht="19.5" customHeight="1" x14ac:dyDescent="0.25"/>
    <row r="799" ht="19.5" customHeight="1" x14ac:dyDescent="0.25"/>
    <row r="800" ht="19.5" customHeight="1" x14ac:dyDescent="0.25"/>
    <row r="801" ht="19.5" customHeight="1" x14ac:dyDescent="0.25"/>
    <row r="802" ht="19.5" customHeight="1" x14ac:dyDescent="0.25"/>
    <row r="803" ht="19.5" customHeight="1" x14ac:dyDescent="0.25"/>
    <row r="804" ht="19.5" customHeight="1" x14ac:dyDescent="0.25"/>
    <row r="805" ht="19.5" customHeight="1" x14ac:dyDescent="0.25"/>
    <row r="806" ht="19.5" customHeight="1" x14ac:dyDescent="0.25"/>
    <row r="807" ht="19.5" customHeight="1" x14ac:dyDescent="0.25"/>
    <row r="808" ht="19.5" customHeight="1" x14ac:dyDescent="0.25"/>
    <row r="809" ht="19.5" customHeight="1" x14ac:dyDescent="0.25"/>
    <row r="810" ht="19.5" customHeight="1" x14ac:dyDescent="0.25"/>
    <row r="811" ht="19.5" customHeight="1" x14ac:dyDescent="0.25"/>
    <row r="812" ht="19.5" customHeight="1" x14ac:dyDescent="0.25"/>
    <row r="813" ht="19.5" customHeight="1" x14ac:dyDescent="0.25"/>
    <row r="814" ht="19.5" customHeight="1" x14ac:dyDescent="0.25"/>
    <row r="815" ht="19.5" customHeight="1" x14ac:dyDescent="0.25"/>
    <row r="816" ht="19.5" customHeight="1" x14ac:dyDescent="0.25"/>
    <row r="817" ht="19.5" customHeight="1" x14ac:dyDescent="0.25"/>
    <row r="818" ht="19.5" customHeight="1" x14ac:dyDescent="0.25"/>
    <row r="819" ht="19.5" customHeight="1" x14ac:dyDescent="0.25"/>
    <row r="820" ht="19.5" customHeight="1" x14ac:dyDescent="0.25"/>
    <row r="821" ht="19.5" customHeight="1" x14ac:dyDescent="0.25"/>
    <row r="822" ht="19.5" customHeight="1" x14ac:dyDescent="0.25"/>
    <row r="823" ht="19.5" customHeight="1" x14ac:dyDescent="0.25"/>
    <row r="824" ht="19.5" customHeight="1" x14ac:dyDescent="0.25"/>
    <row r="825" ht="19.5" customHeight="1" x14ac:dyDescent="0.25"/>
    <row r="826" ht="19.5" customHeight="1" x14ac:dyDescent="0.25"/>
    <row r="827" ht="19.5" customHeight="1" x14ac:dyDescent="0.25"/>
    <row r="828" ht="19.5" customHeight="1" x14ac:dyDescent="0.25"/>
    <row r="829" ht="19.5" customHeight="1" x14ac:dyDescent="0.25"/>
    <row r="830" ht="19.5" customHeight="1" x14ac:dyDescent="0.25"/>
    <row r="831" ht="19.5" customHeight="1" x14ac:dyDescent="0.25"/>
    <row r="832" ht="19.5" customHeight="1" x14ac:dyDescent="0.25"/>
    <row r="833" ht="19.5" customHeight="1" x14ac:dyDescent="0.25"/>
    <row r="834" ht="19.5" customHeight="1" x14ac:dyDescent="0.25"/>
    <row r="835" ht="19.5" customHeight="1" x14ac:dyDescent="0.25"/>
    <row r="836" ht="19.5" customHeight="1" x14ac:dyDescent="0.25"/>
    <row r="837" ht="19.5" customHeight="1" x14ac:dyDescent="0.25"/>
    <row r="838" ht="19.5" customHeight="1" x14ac:dyDescent="0.25"/>
    <row r="839" ht="19.5" customHeight="1" x14ac:dyDescent="0.25"/>
    <row r="840" ht="19.5" customHeight="1" x14ac:dyDescent="0.25"/>
    <row r="841" ht="19.5" customHeight="1" x14ac:dyDescent="0.25"/>
    <row r="842" ht="19.5" customHeight="1" x14ac:dyDescent="0.25"/>
    <row r="843" ht="19.5" customHeight="1" x14ac:dyDescent="0.25"/>
    <row r="844" ht="19.5" customHeight="1" x14ac:dyDescent="0.25"/>
    <row r="845" ht="19.5" customHeight="1" x14ac:dyDescent="0.25"/>
    <row r="846" ht="19.5" customHeight="1" x14ac:dyDescent="0.25"/>
    <row r="847" ht="19.5" customHeight="1" x14ac:dyDescent="0.25"/>
    <row r="848" ht="19.5" customHeight="1" x14ac:dyDescent="0.25"/>
    <row r="849" ht="19.5" customHeight="1" x14ac:dyDescent="0.25"/>
    <row r="850" ht="19.5" customHeight="1" x14ac:dyDescent="0.25"/>
    <row r="851" ht="19.5" customHeight="1" x14ac:dyDescent="0.25"/>
    <row r="852" ht="19.5" customHeight="1" x14ac:dyDescent="0.25"/>
    <row r="853" ht="19.5" customHeight="1" x14ac:dyDescent="0.25"/>
    <row r="854" ht="19.5" customHeight="1" x14ac:dyDescent="0.25"/>
    <row r="855" ht="19.5" customHeight="1" x14ac:dyDescent="0.25"/>
    <row r="856" ht="19.5" customHeight="1" x14ac:dyDescent="0.25"/>
    <row r="857" ht="19.5" customHeight="1" x14ac:dyDescent="0.25"/>
    <row r="858" ht="19.5" customHeight="1" x14ac:dyDescent="0.25"/>
    <row r="859" ht="19.5" customHeight="1" x14ac:dyDescent="0.25"/>
    <row r="860" ht="19.5" customHeight="1" x14ac:dyDescent="0.25"/>
    <row r="861" ht="19.5" customHeight="1" x14ac:dyDescent="0.25"/>
    <row r="862" ht="19.5" customHeight="1" x14ac:dyDescent="0.25"/>
    <row r="863" ht="19.5" customHeight="1" x14ac:dyDescent="0.25"/>
    <row r="864" ht="19.5" customHeight="1" x14ac:dyDescent="0.25"/>
    <row r="865" ht="19.5" customHeight="1" x14ac:dyDescent="0.25"/>
    <row r="866" ht="19.5" customHeight="1" x14ac:dyDescent="0.25"/>
    <row r="867" ht="19.5" customHeight="1" x14ac:dyDescent="0.25"/>
    <row r="868" ht="19.5" customHeight="1" x14ac:dyDescent="0.25"/>
    <row r="869" ht="19.5" customHeight="1" x14ac:dyDescent="0.25"/>
    <row r="870" ht="19.5" customHeight="1" x14ac:dyDescent="0.25"/>
    <row r="871" ht="19.5" customHeight="1" x14ac:dyDescent="0.25"/>
    <row r="872" ht="19.5" customHeight="1" x14ac:dyDescent="0.25"/>
    <row r="873" ht="19.5" customHeight="1" x14ac:dyDescent="0.25"/>
    <row r="874" ht="19.5" customHeight="1" x14ac:dyDescent="0.25"/>
    <row r="875" ht="19.5" customHeight="1" x14ac:dyDescent="0.25"/>
    <row r="876" ht="19.5" customHeight="1" x14ac:dyDescent="0.25"/>
    <row r="877" ht="19.5" customHeight="1" x14ac:dyDescent="0.25"/>
    <row r="878" ht="19.5" customHeight="1" x14ac:dyDescent="0.25"/>
    <row r="879" ht="19.5" customHeight="1" x14ac:dyDescent="0.25"/>
    <row r="880" ht="19.5" customHeight="1" x14ac:dyDescent="0.25"/>
    <row r="881" ht="19.5" customHeight="1" x14ac:dyDescent="0.25"/>
    <row r="882" ht="19.5" customHeight="1" x14ac:dyDescent="0.25"/>
    <row r="883" ht="19.5" customHeight="1" x14ac:dyDescent="0.25"/>
    <row r="884" ht="19.5" customHeight="1" x14ac:dyDescent="0.25"/>
    <row r="885" ht="19.5" customHeight="1" x14ac:dyDescent="0.25"/>
    <row r="886" ht="19.5" customHeight="1" x14ac:dyDescent="0.25"/>
    <row r="887" ht="19.5" customHeight="1" x14ac:dyDescent="0.25"/>
    <row r="888" ht="19.5" customHeight="1" x14ac:dyDescent="0.25"/>
    <row r="889" ht="19.5" customHeight="1" x14ac:dyDescent="0.25"/>
    <row r="890" ht="19.5" customHeight="1" x14ac:dyDescent="0.25"/>
    <row r="891" ht="19.5" customHeight="1" x14ac:dyDescent="0.25"/>
    <row r="892" ht="19.5" customHeight="1" x14ac:dyDescent="0.25"/>
    <row r="893" ht="19.5" customHeight="1" x14ac:dyDescent="0.25"/>
    <row r="894" ht="19.5" customHeight="1" x14ac:dyDescent="0.25"/>
    <row r="895" ht="19.5" customHeight="1" x14ac:dyDescent="0.25"/>
    <row r="896" ht="19.5" customHeight="1" x14ac:dyDescent="0.25"/>
    <row r="897" ht="19.5" customHeight="1" x14ac:dyDescent="0.25"/>
    <row r="898" ht="19.5" customHeight="1" x14ac:dyDescent="0.25"/>
    <row r="899" ht="19.5" customHeight="1" x14ac:dyDescent="0.25"/>
    <row r="900" ht="19.5" customHeight="1" x14ac:dyDescent="0.25"/>
    <row r="901" ht="19.5" customHeight="1" x14ac:dyDescent="0.25"/>
    <row r="902" ht="19.5" customHeight="1" x14ac:dyDescent="0.25"/>
    <row r="903" ht="19.5" customHeight="1" x14ac:dyDescent="0.25"/>
    <row r="904" ht="19.5" customHeight="1" x14ac:dyDescent="0.25"/>
    <row r="905" ht="19.5" customHeight="1" x14ac:dyDescent="0.25"/>
    <row r="906" ht="19.5" customHeight="1" x14ac:dyDescent="0.25"/>
    <row r="907" ht="19.5" customHeight="1" x14ac:dyDescent="0.25"/>
    <row r="908" ht="19.5" customHeight="1" x14ac:dyDescent="0.25"/>
    <row r="909" ht="19.5" customHeight="1" x14ac:dyDescent="0.25"/>
    <row r="910" ht="19.5" customHeight="1" x14ac:dyDescent="0.25"/>
    <row r="911" ht="19.5" customHeight="1" x14ac:dyDescent="0.25"/>
    <row r="912" ht="19.5" customHeight="1" x14ac:dyDescent="0.25"/>
    <row r="913" ht="19.5" customHeight="1" x14ac:dyDescent="0.25"/>
    <row r="914" ht="19.5" customHeight="1" x14ac:dyDescent="0.25"/>
    <row r="915" ht="19.5" customHeight="1" x14ac:dyDescent="0.25"/>
    <row r="916" ht="19.5" customHeight="1" x14ac:dyDescent="0.25"/>
    <row r="917" ht="19.5" customHeight="1" x14ac:dyDescent="0.25"/>
    <row r="918" ht="19.5" customHeight="1" x14ac:dyDescent="0.25"/>
    <row r="919" ht="19.5" customHeight="1" x14ac:dyDescent="0.25"/>
    <row r="920" ht="19.5" customHeight="1" x14ac:dyDescent="0.25"/>
    <row r="921" ht="19.5" customHeight="1" x14ac:dyDescent="0.25"/>
    <row r="922" ht="19.5" customHeight="1" x14ac:dyDescent="0.25"/>
    <row r="923" ht="19.5" customHeight="1" x14ac:dyDescent="0.25"/>
    <row r="924" ht="19.5" customHeight="1" x14ac:dyDescent="0.25"/>
    <row r="925" ht="19.5" customHeight="1" x14ac:dyDescent="0.25"/>
    <row r="926" ht="19.5" customHeight="1" x14ac:dyDescent="0.25"/>
    <row r="927" ht="19.5" customHeight="1" x14ac:dyDescent="0.25"/>
    <row r="928" ht="19.5" customHeight="1" x14ac:dyDescent="0.25"/>
    <row r="929" ht="19.5" customHeight="1" x14ac:dyDescent="0.25"/>
    <row r="930" ht="19.5" customHeight="1" x14ac:dyDescent="0.25"/>
    <row r="931" ht="19.5" customHeight="1" x14ac:dyDescent="0.25"/>
    <row r="932" ht="19.5" customHeight="1" x14ac:dyDescent="0.25"/>
    <row r="933" ht="19.5" customHeight="1" x14ac:dyDescent="0.25"/>
    <row r="934" ht="19.5" customHeight="1" x14ac:dyDescent="0.25"/>
    <row r="935" ht="19.5" customHeight="1" x14ac:dyDescent="0.25"/>
    <row r="936" ht="19.5" customHeight="1" x14ac:dyDescent="0.25"/>
    <row r="937" ht="19.5" customHeight="1" x14ac:dyDescent="0.25"/>
    <row r="938" ht="19.5" customHeight="1" x14ac:dyDescent="0.25"/>
    <row r="939" ht="19.5" customHeight="1" x14ac:dyDescent="0.25"/>
    <row r="940" ht="19.5" customHeight="1" x14ac:dyDescent="0.25"/>
    <row r="941" ht="19.5" customHeight="1" x14ac:dyDescent="0.25"/>
    <row r="942" ht="19.5" customHeight="1" x14ac:dyDescent="0.25"/>
    <row r="943" ht="19.5" customHeight="1" x14ac:dyDescent="0.25"/>
    <row r="944" ht="19.5" customHeight="1" x14ac:dyDescent="0.25"/>
    <row r="945" ht="19.5" customHeight="1" x14ac:dyDescent="0.25"/>
    <row r="946" ht="19.5" customHeight="1" x14ac:dyDescent="0.25"/>
    <row r="947" ht="19.5" customHeight="1" x14ac:dyDescent="0.25"/>
    <row r="948" ht="19.5" customHeight="1" x14ac:dyDescent="0.25"/>
    <row r="949" ht="19.5" customHeight="1" x14ac:dyDescent="0.25"/>
    <row r="950" ht="19.5" customHeight="1" x14ac:dyDescent="0.25"/>
    <row r="951" ht="19.5" customHeight="1" x14ac:dyDescent="0.25"/>
    <row r="952" ht="19.5" customHeight="1" x14ac:dyDescent="0.25"/>
    <row r="953" ht="19.5" customHeight="1" x14ac:dyDescent="0.25"/>
    <row r="954" ht="19.5" customHeight="1" x14ac:dyDescent="0.25"/>
    <row r="955" ht="19.5" customHeight="1" x14ac:dyDescent="0.25"/>
    <row r="956" ht="19.5" customHeight="1" x14ac:dyDescent="0.25"/>
    <row r="957" ht="19.5" customHeight="1" x14ac:dyDescent="0.25"/>
    <row r="958" ht="19.5" customHeight="1" x14ac:dyDescent="0.25"/>
    <row r="959" ht="19.5" customHeight="1" x14ac:dyDescent="0.25"/>
    <row r="960" ht="19.5" customHeight="1" x14ac:dyDescent="0.25"/>
    <row r="961" ht="19.5" customHeight="1" x14ac:dyDescent="0.25"/>
    <row r="962" ht="19.5" customHeight="1" x14ac:dyDescent="0.25"/>
    <row r="963" ht="19.5" customHeight="1" x14ac:dyDescent="0.25"/>
    <row r="964" ht="19.5" customHeight="1" x14ac:dyDescent="0.25"/>
    <row r="965" ht="19.5" customHeight="1" x14ac:dyDescent="0.25"/>
    <row r="966" ht="19.5" customHeight="1" x14ac:dyDescent="0.25"/>
    <row r="967" ht="19.5" customHeight="1" x14ac:dyDescent="0.25"/>
    <row r="968" ht="19.5" customHeight="1" x14ac:dyDescent="0.25"/>
    <row r="969" ht="19.5" customHeight="1" x14ac:dyDescent="0.25"/>
    <row r="970" ht="19.5" customHeight="1" x14ac:dyDescent="0.25"/>
    <row r="971" ht="19.5" customHeight="1" x14ac:dyDescent="0.25"/>
    <row r="972" ht="19.5" customHeight="1" x14ac:dyDescent="0.25"/>
    <row r="973" ht="19.5" customHeight="1" x14ac:dyDescent="0.25"/>
    <row r="974" ht="19.5" customHeight="1" x14ac:dyDescent="0.25"/>
    <row r="975" ht="19.5" customHeight="1" x14ac:dyDescent="0.25"/>
    <row r="976" ht="19.5" customHeight="1" x14ac:dyDescent="0.25"/>
    <row r="977" ht="19.5" customHeight="1" x14ac:dyDescent="0.25"/>
    <row r="978" ht="19.5" customHeight="1" x14ac:dyDescent="0.25"/>
    <row r="979" ht="19.5" customHeight="1" x14ac:dyDescent="0.25"/>
    <row r="980" ht="19.5" customHeight="1" x14ac:dyDescent="0.25"/>
    <row r="981" ht="19.5" customHeight="1" x14ac:dyDescent="0.25"/>
    <row r="982" ht="19.5" customHeight="1" x14ac:dyDescent="0.25"/>
    <row r="983" ht="19.5" customHeight="1" x14ac:dyDescent="0.25"/>
    <row r="984" ht="19.5" customHeight="1" x14ac:dyDescent="0.25"/>
    <row r="985" ht="19.5" customHeight="1" x14ac:dyDescent="0.25"/>
    <row r="986" ht="19.5" customHeight="1" x14ac:dyDescent="0.25"/>
    <row r="987" ht="19.5" customHeight="1" x14ac:dyDescent="0.25"/>
    <row r="988" ht="19.5" customHeight="1" x14ac:dyDescent="0.25"/>
    <row r="989" ht="19.5" customHeight="1" x14ac:dyDescent="0.25"/>
    <row r="990" ht="19.5" customHeight="1" x14ac:dyDescent="0.25"/>
    <row r="991" ht="19.5" customHeight="1" x14ac:dyDescent="0.25"/>
    <row r="992" ht="19.5" customHeight="1" x14ac:dyDescent="0.25"/>
    <row r="993" ht="19.5" customHeight="1" x14ac:dyDescent="0.25"/>
    <row r="994" ht="19.5" customHeight="1" x14ac:dyDescent="0.25"/>
    <row r="995" ht="19.5" customHeight="1" x14ac:dyDescent="0.25"/>
    <row r="996" ht="19.5" customHeight="1" x14ac:dyDescent="0.25"/>
    <row r="997" ht="19.5" customHeight="1" x14ac:dyDescent="0.25"/>
    <row r="998" ht="19.5" customHeight="1" x14ac:dyDescent="0.25"/>
    <row r="999" ht="19.5" customHeight="1" x14ac:dyDescent="0.25"/>
    <row r="1000" ht="19.5" customHeight="1" x14ac:dyDescent="0.25"/>
    <row r="1001" ht="19.5" customHeight="1" x14ac:dyDescent="0.25"/>
    <row r="1002" ht="19.5" customHeight="1" x14ac:dyDescent="0.25"/>
    <row r="1003" ht="19.5" customHeight="1" x14ac:dyDescent="0.25"/>
    <row r="1004" ht="19.5" customHeight="1" x14ac:dyDescent="0.25"/>
  </sheetData>
  <phoneticPr fontId="3"/>
  <conditionalFormatting sqref="C3:C4">
    <cfRule type="cellIs" dxfId="36" priority="3" operator="equal">
      <formula>$B$3</formula>
    </cfRule>
  </conditionalFormatting>
  <conditionalFormatting sqref="C3:C4">
    <cfRule type="cellIs" dxfId="35" priority="4" operator="equal">
      <formula>$B$3</formula>
    </cfRule>
  </conditionalFormatting>
  <conditionalFormatting sqref="B3">
    <cfRule type="cellIs" dxfId="34" priority="5" operator="equal">
      <formula>$B$3</formula>
    </cfRule>
  </conditionalFormatting>
  <conditionalFormatting sqref="B3">
    <cfRule type="cellIs" dxfId="33" priority="6" operator="equal">
      <formula>$B$3</formula>
    </cfRule>
  </conditionalFormatting>
  <conditionalFormatting sqref="C3">
    <cfRule type="cellIs" dxfId="32" priority="7" operator="equal">
      <formula>$B$3</formula>
    </cfRule>
  </conditionalFormatting>
  <pageMargins left="0.7" right="0.7" top="0.75" bottom="0.75" header="0" footer="0"/>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997"/>
  <sheetViews>
    <sheetView tabSelected="1" view="pageBreakPreview" topLeftCell="C12" zoomScaleNormal="100" zoomScaleSheetLayoutView="100" workbookViewId="0">
      <selection activeCell="C17" sqref="C17"/>
    </sheetView>
  </sheetViews>
  <sheetFormatPr defaultColWidth="11.125" defaultRowHeight="15" customHeight="1" x14ac:dyDescent="0.25"/>
  <cols>
    <col min="1" max="1" width="3.375" style="14" customWidth="1"/>
    <col min="2" max="2" width="9.5" style="14" customWidth="1"/>
    <col min="3" max="3" width="23.875" style="14" customWidth="1"/>
    <col min="4" max="4" width="15.625" style="14" customWidth="1"/>
    <col min="5" max="5" width="7" style="14" customWidth="1"/>
    <col min="6" max="6" width="11.875" style="14" customWidth="1"/>
    <col min="7" max="7" width="21.5" style="14" customWidth="1"/>
    <col min="8" max="8" width="12.125" style="14" customWidth="1"/>
    <col min="9" max="9" width="17" style="14" customWidth="1"/>
    <col min="10" max="10" width="12" style="14" bestFit="1" customWidth="1"/>
    <col min="11" max="11" width="12.375" style="14" customWidth="1"/>
    <col min="12" max="12" width="10.875" style="14" customWidth="1"/>
    <col min="13" max="13" width="13" style="14" customWidth="1"/>
    <col min="14" max="14" width="12" style="14" bestFit="1" customWidth="1"/>
    <col min="15" max="15" width="10.625" style="14" customWidth="1"/>
    <col min="16" max="27" width="8.375" style="14" customWidth="1"/>
    <col min="28" max="16384" width="11.125" style="14"/>
  </cols>
  <sheetData>
    <row r="1" spans="2:10" ht="14.25" x14ac:dyDescent="0.25"/>
    <row r="2" spans="2:10" ht="14.25" x14ac:dyDescent="0.25">
      <c r="B2" s="1" t="s">
        <v>18</v>
      </c>
      <c r="E2" s="1" t="s">
        <v>19</v>
      </c>
    </row>
    <row r="3" spans="2:10" ht="30" customHeight="1" x14ac:dyDescent="0.25">
      <c r="B3" s="29" t="s">
        <v>20</v>
      </c>
      <c r="C3" s="15" t="s">
        <v>7</v>
      </c>
      <c r="E3" s="92"/>
      <c r="F3" s="93"/>
      <c r="G3" s="93"/>
      <c r="H3" s="93"/>
      <c r="I3" s="93"/>
      <c r="J3" s="94"/>
    </row>
    <row r="4" spans="2:10" ht="30" customHeight="1" x14ac:dyDescent="0.25">
      <c r="B4" s="29" t="s">
        <v>21</v>
      </c>
      <c r="C4" s="15" t="s">
        <v>7</v>
      </c>
      <c r="E4" s="95"/>
      <c r="F4" s="96"/>
      <c r="G4" s="96"/>
      <c r="H4" s="96"/>
      <c r="I4" s="96"/>
      <c r="J4" s="97"/>
    </row>
    <row r="5" spans="2:10" ht="14.25" x14ac:dyDescent="0.25"/>
    <row r="6" spans="2:10" ht="14.25" x14ac:dyDescent="0.25">
      <c r="B6" s="1" t="s">
        <v>97</v>
      </c>
      <c r="C6" s="16" t="s">
        <v>88</v>
      </c>
    </row>
    <row r="7" spans="2:10" ht="14.25" x14ac:dyDescent="0.25"/>
    <row r="8" spans="2:10" ht="14.25" x14ac:dyDescent="0.25">
      <c r="B8" s="1" t="s">
        <v>22</v>
      </c>
      <c r="D8" s="30">
        <v>45017</v>
      </c>
      <c r="E8" s="30" t="s">
        <v>23</v>
      </c>
    </row>
    <row r="9" spans="2:10" ht="37.5" customHeight="1" x14ac:dyDescent="0.25">
      <c r="C9" s="29" t="s">
        <v>24</v>
      </c>
      <c r="D9" s="27" t="s">
        <v>25</v>
      </c>
      <c r="E9" s="29" t="s">
        <v>26</v>
      </c>
      <c r="F9" s="29" t="s">
        <v>27</v>
      </c>
      <c r="G9" s="29" t="s">
        <v>123</v>
      </c>
      <c r="H9" s="27" t="s">
        <v>28</v>
      </c>
      <c r="I9" s="27" t="s">
        <v>179</v>
      </c>
    </row>
    <row r="10" spans="2:10" ht="42.75" customHeight="1" x14ac:dyDescent="0.25">
      <c r="C10" s="17"/>
      <c r="D10" s="18"/>
      <c r="E10" s="24">
        <f>ROUNDDOWN(YEARFRAC(D10,$D$8,1),0)</f>
        <v>123</v>
      </c>
      <c r="F10" s="17"/>
      <c r="G10" s="17"/>
      <c r="H10" s="17"/>
      <c r="I10" s="17"/>
    </row>
    <row r="11" spans="2:10" ht="14.25" x14ac:dyDescent="0.25"/>
    <row r="12" spans="2:10" ht="14.25" x14ac:dyDescent="0.25">
      <c r="B12" s="1" t="s">
        <v>30</v>
      </c>
    </row>
    <row r="13" spans="2:10" ht="14.25" x14ac:dyDescent="0.25">
      <c r="B13" s="1" t="s">
        <v>169</v>
      </c>
      <c r="D13" s="30">
        <v>45017</v>
      </c>
      <c r="E13" s="30" t="s">
        <v>23</v>
      </c>
    </row>
    <row r="14" spans="2:10" ht="37.5" customHeight="1" x14ac:dyDescent="0.25">
      <c r="B14" s="29" t="s">
        <v>31</v>
      </c>
      <c r="C14" s="29" t="s">
        <v>24</v>
      </c>
      <c r="D14" s="27" t="s">
        <v>25</v>
      </c>
      <c r="E14" s="29" t="s">
        <v>26</v>
      </c>
      <c r="F14" s="29" t="s">
        <v>27</v>
      </c>
      <c r="G14" s="29" t="s">
        <v>123</v>
      </c>
      <c r="H14" s="27" t="s">
        <v>28</v>
      </c>
      <c r="I14" s="27" t="s">
        <v>29</v>
      </c>
      <c r="J14" s="27" t="s">
        <v>93</v>
      </c>
    </row>
    <row r="15" spans="2:10" ht="30" customHeight="1" x14ac:dyDescent="0.25">
      <c r="B15" s="28">
        <v>1</v>
      </c>
      <c r="C15" s="24">
        <f t="shared" ref="C15:D15" si="0">C10</f>
        <v>0</v>
      </c>
      <c r="D15" s="25">
        <f t="shared" si="0"/>
        <v>0</v>
      </c>
      <c r="E15" s="24">
        <f t="shared" ref="E15:E18" si="1">ROUNDDOWN(YEARFRAC(D15,$D$8,1),0)</f>
        <v>123</v>
      </c>
      <c r="F15" s="24">
        <f t="shared" ref="F15:I15" si="2">F10</f>
        <v>0</v>
      </c>
      <c r="G15" s="24">
        <f t="shared" si="2"/>
        <v>0</v>
      </c>
      <c r="H15" s="24">
        <f t="shared" si="2"/>
        <v>0</v>
      </c>
      <c r="I15" s="24">
        <f t="shared" si="2"/>
        <v>0</v>
      </c>
      <c r="J15" s="26" t="str">
        <f>IF(E15&lt;40,"○","－")</f>
        <v>－</v>
      </c>
    </row>
    <row r="16" spans="2:10" ht="30" customHeight="1" x14ac:dyDescent="0.25">
      <c r="B16" s="28">
        <v>2</v>
      </c>
      <c r="C16" s="17"/>
      <c r="D16" s="18"/>
      <c r="E16" s="24">
        <f t="shared" si="1"/>
        <v>123</v>
      </c>
      <c r="F16" s="17"/>
      <c r="G16" s="17"/>
      <c r="H16" s="17"/>
      <c r="I16" s="17"/>
      <c r="J16" s="26" t="str">
        <f t="shared" ref="J16:J18" si="3">IF(E16&lt;40,"○","－")</f>
        <v>－</v>
      </c>
    </row>
    <row r="17" spans="1:27" ht="30" customHeight="1" x14ac:dyDescent="0.25">
      <c r="B17" s="28">
        <v>3</v>
      </c>
      <c r="C17" s="17"/>
      <c r="D17" s="18"/>
      <c r="E17" s="24">
        <f t="shared" si="1"/>
        <v>123</v>
      </c>
      <c r="F17" s="17"/>
      <c r="G17" s="17"/>
      <c r="H17" s="17"/>
      <c r="I17" s="17"/>
      <c r="J17" s="26" t="str">
        <f>IF(E17&lt;40,"○","－")</f>
        <v>－</v>
      </c>
    </row>
    <row r="18" spans="1:27" ht="30" customHeight="1" x14ac:dyDescent="0.25">
      <c r="B18" s="28">
        <v>4</v>
      </c>
      <c r="C18" s="17"/>
      <c r="D18" s="18"/>
      <c r="E18" s="24">
        <f t="shared" si="1"/>
        <v>123</v>
      </c>
      <c r="F18" s="17"/>
      <c r="G18" s="17"/>
      <c r="H18" s="17"/>
      <c r="I18" s="17"/>
      <c r="J18" s="26" t="str">
        <f t="shared" si="3"/>
        <v>－</v>
      </c>
    </row>
    <row r="19" spans="1:27" ht="30" customHeight="1" x14ac:dyDescent="0.25">
      <c r="B19" s="28">
        <v>5</v>
      </c>
      <c r="C19" s="17"/>
      <c r="D19" s="18"/>
      <c r="E19" s="24">
        <f t="shared" ref="E19:E24" si="4">ROUNDDOWN(YEARFRAC(D19,$D$8,1),0)</f>
        <v>123</v>
      </c>
      <c r="F19" s="17"/>
      <c r="G19" s="17"/>
      <c r="H19" s="17"/>
      <c r="I19" s="17"/>
      <c r="J19" s="26" t="str">
        <f t="shared" ref="J19:J24" si="5">IF(E19&lt;40,"○","－")</f>
        <v>－</v>
      </c>
    </row>
    <row r="20" spans="1:27" ht="30" customHeight="1" x14ac:dyDescent="0.25">
      <c r="B20" s="28">
        <v>6</v>
      </c>
      <c r="C20" s="17"/>
      <c r="D20" s="18"/>
      <c r="E20" s="24">
        <f t="shared" si="4"/>
        <v>123</v>
      </c>
      <c r="F20" s="17"/>
      <c r="G20" s="17"/>
      <c r="H20" s="17"/>
      <c r="I20" s="17"/>
      <c r="J20" s="26" t="str">
        <f t="shared" si="5"/>
        <v>－</v>
      </c>
    </row>
    <row r="21" spans="1:27" ht="30" customHeight="1" x14ac:dyDescent="0.25">
      <c r="B21" s="28">
        <v>7</v>
      </c>
      <c r="C21" s="17"/>
      <c r="D21" s="18"/>
      <c r="E21" s="24">
        <f t="shared" si="4"/>
        <v>123</v>
      </c>
      <c r="F21" s="17"/>
      <c r="G21" s="17"/>
      <c r="H21" s="17"/>
      <c r="I21" s="17"/>
      <c r="J21" s="26" t="str">
        <f t="shared" si="5"/>
        <v>－</v>
      </c>
    </row>
    <row r="22" spans="1:27" ht="30" customHeight="1" x14ac:dyDescent="0.25">
      <c r="B22" s="28">
        <v>8</v>
      </c>
      <c r="C22" s="17"/>
      <c r="D22" s="18"/>
      <c r="E22" s="24">
        <f t="shared" si="4"/>
        <v>123</v>
      </c>
      <c r="F22" s="17"/>
      <c r="G22" s="17"/>
      <c r="H22" s="17"/>
      <c r="I22" s="17"/>
      <c r="J22" s="26" t="str">
        <f t="shared" si="5"/>
        <v>－</v>
      </c>
    </row>
    <row r="23" spans="1:27" ht="30" customHeight="1" x14ac:dyDescent="0.25">
      <c r="B23" s="28">
        <v>9</v>
      </c>
      <c r="C23" s="17"/>
      <c r="D23" s="18"/>
      <c r="E23" s="24">
        <f t="shared" si="4"/>
        <v>123</v>
      </c>
      <c r="F23" s="17"/>
      <c r="G23" s="17"/>
      <c r="H23" s="17"/>
      <c r="I23" s="17"/>
      <c r="J23" s="26" t="str">
        <f t="shared" si="5"/>
        <v>－</v>
      </c>
    </row>
    <row r="24" spans="1:27" ht="30" customHeight="1" x14ac:dyDescent="0.25">
      <c r="B24" s="28">
        <v>10</v>
      </c>
      <c r="C24" s="17"/>
      <c r="D24" s="18"/>
      <c r="E24" s="24">
        <f t="shared" si="4"/>
        <v>123</v>
      </c>
      <c r="F24" s="17"/>
      <c r="G24" s="17"/>
      <c r="H24" s="17"/>
      <c r="I24" s="17"/>
      <c r="J24" s="26" t="str">
        <f t="shared" si="5"/>
        <v>－</v>
      </c>
    </row>
    <row r="25" spans="1:27" ht="15.75" customHeight="1" x14ac:dyDescent="0.25"/>
    <row r="26" spans="1:27" ht="15.75" customHeight="1" x14ac:dyDescent="0.25">
      <c r="B26" s="1" t="s">
        <v>32</v>
      </c>
      <c r="D26" s="30">
        <v>45017</v>
      </c>
      <c r="E26" s="30" t="s">
        <v>23</v>
      </c>
      <c r="J26" s="1" t="s">
        <v>122</v>
      </c>
    </row>
    <row r="27" spans="1:27" ht="37.5" customHeight="1" x14ac:dyDescent="0.25">
      <c r="A27" s="19"/>
      <c r="B27" s="27" t="s">
        <v>31</v>
      </c>
      <c r="C27" s="27" t="s">
        <v>33</v>
      </c>
      <c r="D27" s="27" t="s">
        <v>25</v>
      </c>
      <c r="E27" s="27" t="s">
        <v>26</v>
      </c>
      <c r="F27" s="27" t="s">
        <v>27</v>
      </c>
      <c r="G27" s="27" t="s">
        <v>86</v>
      </c>
      <c r="H27" s="27" t="s">
        <v>28</v>
      </c>
      <c r="I27" s="27" t="s">
        <v>29</v>
      </c>
      <c r="J27" s="27" t="s">
        <v>34</v>
      </c>
      <c r="K27" s="27" t="s">
        <v>35</v>
      </c>
      <c r="L27" s="27" t="s">
        <v>36</v>
      </c>
      <c r="M27" s="27" t="s">
        <v>37</v>
      </c>
      <c r="N27" s="27" t="s">
        <v>38</v>
      </c>
      <c r="O27" s="27" t="s">
        <v>170</v>
      </c>
      <c r="P27" s="19"/>
      <c r="Q27" s="19"/>
      <c r="R27" s="19"/>
      <c r="S27" s="19"/>
      <c r="T27" s="19"/>
      <c r="U27" s="19"/>
      <c r="V27" s="19"/>
      <c r="W27" s="19"/>
      <c r="X27" s="19"/>
      <c r="Y27" s="19"/>
      <c r="Z27" s="19"/>
      <c r="AA27" s="19"/>
    </row>
    <row r="28" spans="1:27" ht="30" customHeight="1" x14ac:dyDescent="0.25">
      <c r="B28" s="28" t="s">
        <v>39</v>
      </c>
      <c r="C28" s="17"/>
      <c r="D28" s="18"/>
      <c r="E28" s="24">
        <f t="shared" ref="E28:E32" si="6">ROUNDDOWN(YEARFRAC(D28,$D$8,1),0)</f>
        <v>123</v>
      </c>
      <c r="F28" s="17"/>
      <c r="G28" s="17"/>
      <c r="H28" s="17"/>
      <c r="I28" s="17"/>
      <c r="J28" s="20" t="s">
        <v>31</v>
      </c>
      <c r="K28" s="21" t="s">
        <v>7</v>
      </c>
      <c r="L28" s="22"/>
      <c r="M28" s="22"/>
      <c r="N28" s="22"/>
      <c r="O28" s="23" t="s">
        <v>88</v>
      </c>
    </row>
    <row r="29" spans="1:27" ht="30" customHeight="1" x14ac:dyDescent="0.25">
      <c r="B29" s="28" t="s">
        <v>40</v>
      </c>
      <c r="C29" s="17"/>
      <c r="D29" s="18"/>
      <c r="E29" s="24">
        <f t="shared" si="6"/>
        <v>123</v>
      </c>
      <c r="F29" s="17"/>
      <c r="G29" s="17"/>
      <c r="H29" s="17"/>
      <c r="I29" s="17"/>
      <c r="J29" s="20" t="s">
        <v>31</v>
      </c>
      <c r="K29" s="21" t="s">
        <v>7</v>
      </c>
      <c r="L29" s="22"/>
      <c r="M29" s="22"/>
      <c r="N29" s="22"/>
      <c r="O29" s="23" t="s">
        <v>88</v>
      </c>
    </row>
    <row r="30" spans="1:27" ht="30" customHeight="1" x14ac:dyDescent="0.25">
      <c r="B30" s="28" t="s">
        <v>41</v>
      </c>
      <c r="C30" s="17"/>
      <c r="D30" s="18"/>
      <c r="E30" s="24">
        <f t="shared" si="6"/>
        <v>123</v>
      </c>
      <c r="F30" s="17"/>
      <c r="G30" s="17"/>
      <c r="H30" s="17"/>
      <c r="I30" s="17"/>
      <c r="J30" s="20" t="s">
        <v>31</v>
      </c>
      <c r="K30" s="21" t="s">
        <v>7</v>
      </c>
      <c r="L30" s="22"/>
      <c r="M30" s="22"/>
      <c r="N30" s="22"/>
      <c r="O30" s="23" t="s">
        <v>88</v>
      </c>
    </row>
    <row r="31" spans="1:27" ht="30" customHeight="1" x14ac:dyDescent="0.25">
      <c r="B31" s="28" t="s">
        <v>42</v>
      </c>
      <c r="C31" s="17"/>
      <c r="D31" s="18"/>
      <c r="E31" s="24">
        <f t="shared" si="6"/>
        <v>123</v>
      </c>
      <c r="F31" s="17"/>
      <c r="G31" s="17"/>
      <c r="H31" s="17"/>
      <c r="I31" s="17"/>
      <c r="J31" s="20" t="s">
        <v>31</v>
      </c>
      <c r="K31" s="21" t="s">
        <v>7</v>
      </c>
      <c r="L31" s="22"/>
      <c r="M31" s="22"/>
      <c r="N31" s="22"/>
      <c r="O31" s="23" t="s">
        <v>88</v>
      </c>
    </row>
    <row r="32" spans="1:27" ht="30" customHeight="1" x14ac:dyDescent="0.25">
      <c r="B32" s="28" t="s">
        <v>43</v>
      </c>
      <c r="C32" s="17"/>
      <c r="D32" s="18"/>
      <c r="E32" s="24">
        <f t="shared" si="6"/>
        <v>123</v>
      </c>
      <c r="F32" s="17"/>
      <c r="G32" s="17"/>
      <c r="H32" s="17"/>
      <c r="I32" s="17"/>
      <c r="J32" s="20" t="s">
        <v>31</v>
      </c>
      <c r="K32" s="21" t="s">
        <v>7</v>
      </c>
      <c r="L32" s="22"/>
      <c r="M32" s="22"/>
      <c r="N32" s="22"/>
      <c r="O32" s="23" t="s">
        <v>88</v>
      </c>
    </row>
    <row r="33" spans="2:15" ht="30" customHeight="1" x14ac:dyDescent="0.25">
      <c r="B33" s="28" t="s">
        <v>44</v>
      </c>
      <c r="C33" s="17"/>
      <c r="D33" s="18"/>
      <c r="E33" s="24">
        <f t="shared" ref="E33:E37" si="7">ROUNDDOWN(YEARFRAC(D33,$D$8,1),0)</f>
        <v>123</v>
      </c>
      <c r="F33" s="17"/>
      <c r="G33" s="17"/>
      <c r="H33" s="17"/>
      <c r="I33" s="17"/>
      <c r="J33" s="20" t="s">
        <v>31</v>
      </c>
      <c r="K33" s="21" t="s">
        <v>7</v>
      </c>
      <c r="L33" s="22"/>
      <c r="M33" s="22"/>
      <c r="N33" s="22"/>
      <c r="O33" s="23" t="s">
        <v>88</v>
      </c>
    </row>
    <row r="34" spans="2:15" ht="30" customHeight="1" x14ac:dyDescent="0.25">
      <c r="B34" s="28" t="s">
        <v>45</v>
      </c>
      <c r="C34" s="17"/>
      <c r="D34" s="18"/>
      <c r="E34" s="24">
        <f t="shared" si="7"/>
        <v>123</v>
      </c>
      <c r="F34" s="17"/>
      <c r="G34" s="17"/>
      <c r="H34" s="17"/>
      <c r="I34" s="17"/>
      <c r="J34" s="20" t="s">
        <v>31</v>
      </c>
      <c r="K34" s="21" t="s">
        <v>7</v>
      </c>
      <c r="L34" s="22"/>
      <c r="M34" s="22"/>
      <c r="N34" s="22"/>
      <c r="O34" s="23" t="s">
        <v>88</v>
      </c>
    </row>
    <row r="35" spans="2:15" ht="30" customHeight="1" x14ac:dyDescent="0.25">
      <c r="B35" s="28" t="s">
        <v>46</v>
      </c>
      <c r="C35" s="17"/>
      <c r="D35" s="18"/>
      <c r="E35" s="24">
        <f t="shared" si="7"/>
        <v>123</v>
      </c>
      <c r="F35" s="17"/>
      <c r="G35" s="17"/>
      <c r="H35" s="17"/>
      <c r="I35" s="17"/>
      <c r="J35" s="20" t="s">
        <v>31</v>
      </c>
      <c r="K35" s="21" t="s">
        <v>7</v>
      </c>
      <c r="L35" s="22"/>
      <c r="M35" s="22"/>
      <c r="N35" s="22"/>
      <c r="O35" s="23" t="s">
        <v>88</v>
      </c>
    </row>
    <row r="36" spans="2:15" ht="30" customHeight="1" x14ac:dyDescent="0.25">
      <c r="B36" s="28" t="s">
        <v>47</v>
      </c>
      <c r="C36" s="17"/>
      <c r="D36" s="18"/>
      <c r="E36" s="24">
        <f t="shared" si="7"/>
        <v>123</v>
      </c>
      <c r="F36" s="17"/>
      <c r="G36" s="17"/>
      <c r="H36" s="17"/>
      <c r="I36" s="17"/>
      <c r="J36" s="20" t="s">
        <v>31</v>
      </c>
      <c r="K36" s="21" t="s">
        <v>7</v>
      </c>
      <c r="L36" s="22"/>
      <c r="M36" s="22"/>
      <c r="N36" s="22"/>
      <c r="O36" s="23" t="s">
        <v>88</v>
      </c>
    </row>
    <row r="37" spans="2:15" ht="30" customHeight="1" x14ac:dyDescent="0.25">
      <c r="B37" s="28" t="s">
        <v>48</v>
      </c>
      <c r="C37" s="17"/>
      <c r="D37" s="18"/>
      <c r="E37" s="24">
        <f t="shared" si="7"/>
        <v>123</v>
      </c>
      <c r="F37" s="17"/>
      <c r="G37" s="17"/>
      <c r="H37" s="17"/>
      <c r="I37" s="17"/>
      <c r="J37" s="20" t="s">
        <v>31</v>
      </c>
      <c r="K37" s="21" t="s">
        <v>7</v>
      </c>
      <c r="L37" s="22"/>
      <c r="M37" s="22"/>
      <c r="N37" s="22"/>
      <c r="O37" s="23" t="s">
        <v>88</v>
      </c>
    </row>
    <row r="38" spans="2:15" ht="15.75" customHeight="1" x14ac:dyDescent="0.25"/>
    <row r="39" spans="2:15" ht="15.75" customHeight="1" x14ac:dyDescent="0.25"/>
    <row r="40" spans="2:15" ht="15.75" customHeight="1" x14ac:dyDescent="0.25"/>
    <row r="41" spans="2:15" ht="15.75" customHeight="1" x14ac:dyDescent="0.25"/>
    <row r="42" spans="2:15" ht="15.75" customHeight="1" x14ac:dyDescent="0.25"/>
    <row r="43" spans="2:15" ht="15.75" customHeight="1" x14ac:dyDescent="0.25"/>
    <row r="44" spans="2:15" ht="15.75" customHeight="1" x14ac:dyDescent="0.25"/>
    <row r="45" spans="2:15" ht="15.75" customHeight="1" x14ac:dyDescent="0.25"/>
    <row r="46" spans="2:15" ht="15.75" customHeight="1" x14ac:dyDescent="0.25"/>
    <row r="47" spans="2:15" ht="15.75" customHeight="1" x14ac:dyDescent="0.25"/>
    <row r="48" spans="2:15"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sheetData>
  <sheetProtection algorithmName="SHA-512" hashValue="MNNmxh1b1nblLhP5bM+DUX+6i4PeDw9TdfBCqAr20KeNL1oQLTfe99E+vn00RB88QV8GlOGVhLy+sIX1UFqdrw==" saltValue="HI6msMUpwkD2DbGBWhEUlg==" spinCount="100000" sheet="1" objects="1" scenarios="1"/>
  <mergeCells count="1">
    <mergeCell ref="E3:J4"/>
  </mergeCells>
  <phoneticPr fontId="3"/>
  <conditionalFormatting sqref="E10 E28:E37">
    <cfRule type="cellIs" dxfId="31" priority="6" stopIfTrue="1" operator="greaterThan">
      <formula>115</formula>
    </cfRule>
  </conditionalFormatting>
  <conditionalFormatting sqref="J28:J37">
    <cfRule type="cellIs" dxfId="30" priority="7" operator="equal">
      <formula>$B$14</formula>
    </cfRule>
  </conditionalFormatting>
  <conditionalFormatting sqref="C3:C4">
    <cfRule type="cellIs" dxfId="29" priority="8" operator="equal">
      <formula>"選択してください"</formula>
    </cfRule>
  </conditionalFormatting>
  <conditionalFormatting sqref="E15:E24">
    <cfRule type="cellIs" dxfId="28" priority="9" stopIfTrue="1" operator="greaterThan">
      <formula>115</formula>
    </cfRule>
  </conditionalFormatting>
  <conditionalFormatting sqref="K28:K37">
    <cfRule type="cellIs" dxfId="27" priority="5" operator="equal">
      <formula>"選択してください"</formula>
    </cfRule>
  </conditionalFormatting>
  <conditionalFormatting sqref="O28:O37">
    <cfRule type="cellIs" dxfId="26" priority="4" operator="equal">
      <formula>"選択してください"</formula>
    </cfRule>
  </conditionalFormatting>
  <conditionalFormatting sqref="C6">
    <cfRule type="cellIs" dxfId="25" priority="3" stopIfTrue="1" operator="equal">
      <formula>"選択してください"</formula>
    </cfRule>
  </conditionalFormatting>
  <dataValidations count="1">
    <dataValidation type="list" allowBlank="1" showErrorMessage="1" sqref="J28:J37" xr:uid="{00000000-0002-0000-0200-000002000000}">
      <formula1>$B$14:$B$24</formula1>
    </dataValidation>
  </dataValidations>
  <pageMargins left="0.7" right="0.7" top="0.75" bottom="0.75" header="0" footer="0"/>
  <pageSetup paperSize="9" scale="4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stopIfTrue="1" id="{9313D704-4E37-A849-BC9D-A0C042617B5C}">
            <xm:f>IF($C$6=リスト!$G$4,TRUE,FALSE)</xm:f>
            <x14:dxf>
              <fill>
                <patternFill>
                  <bgColor theme="1"/>
                </patternFill>
              </fill>
            </x14:dxf>
          </x14:cfRule>
          <xm:sqref>C21:J24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ErrorMessage="1" xr:uid="{00000000-0002-0000-0200-000000000000}">
          <x14:formula1>
            <xm:f>リスト!$B$3:$B$6</xm:f>
          </x14:formula1>
          <xm:sqref>C3:C4</xm:sqref>
        </x14:dataValidation>
        <x14:dataValidation type="list" allowBlank="1" showErrorMessage="1" xr:uid="{00000000-0002-0000-0200-000001000000}">
          <x14:formula1>
            <xm:f>リスト!$C$3:$C$6</xm:f>
          </x14:formula1>
          <xm:sqref>K28:K37</xm:sqref>
        </x14:dataValidation>
        <x14:dataValidation type="list" allowBlank="1" showInputMessage="1" showErrorMessage="1" xr:uid="{1BA9F3CD-3D79-3146-84AD-E503E9C57653}">
          <x14:formula1>
            <xm:f>リスト!$F$3:$F$5</xm:f>
          </x14:formula1>
          <xm:sqref>O28:O37</xm:sqref>
        </x14:dataValidation>
        <x14:dataValidation type="list" allowBlank="1" showErrorMessage="1" xr:uid="{79E8A971-23C8-4C4B-81EA-DDF1501CD8D7}">
          <x14:formula1>
            <xm:f>リスト!$G$3:$G$5</xm:f>
          </x14:formula1>
          <xm:sqref>C6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4:P981"/>
  <sheetViews>
    <sheetView view="pageBreakPreview" zoomScale="81" zoomScaleNormal="106" workbookViewId="0">
      <selection activeCell="I27" sqref="I27"/>
    </sheetView>
  </sheetViews>
  <sheetFormatPr defaultColWidth="11.125" defaultRowHeight="15" customHeight="1" x14ac:dyDescent="0.25"/>
  <cols>
    <col min="1" max="1" width="4.375" style="14" customWidth="1"/>
    <col min="2" max="2" width="14" style="14" customWidth="1"/>
    <col min="3" max="3" width="15.625" style="14" bestFit="1" customWidth="1"/>
    <col min="4" max="4" width="14" style="14" customWidth="1"/>
    <col min="5" max="5" width="12.5" style="14" customWidth="1"/>
    <col min="6" max="10" width="15.875" style="14" customWidth="1"/>
    <col min="11" max="11" width="14.125" style="14" customWidth="1"/>
    <col min="12" max="13" width="12.625" style="14" customWidth="1"/>
    <col min="14" max="14" width="14" style="14" customWidth="1"/>
    <col min="15" max="15" width="15.5" style="14" bestFit="1" customWidth="1"/>
    <col min="16" max="16" width="13.5" style="14" customWidth="1"/>
    <col min="17" max="17" width="4.375" style="14" customWidth="1"/>
    <col min="18" max="28" width="8.375" style="14" customWidth="1"/>
    <col min="29" max="16384" width="11.125" style="14"/>
  </cols>
  <sheetData>
    <row r="4" spans="2:16" ht="15" customHeight="1" x14ac:dyDescent="0.25">
      <c r="J4" s="31"/>
    </row>
    <row r="6" spans="2:16" ht="15" customHeight="1" x14ac:dyDescent="0.25">
      <c r="K6" s="31"/>
    </row>
    <row r="9" spans="2:16" thickBot="1" x14ac:dyDescent="0.3"/>
    <row r="10" spans="2:16" ht="14.25" x14ac:dyDescent="0.25">
      <c r="B10" s="39" t="s">
        <v>50</v>
      </c>
      <c r="C10" s="40"/>
      <c r="D10" s="40"/>
      <c r="E10" s="40"/>
      <c r="F10" s="40"/>
      <c r="G10" s="40"/>
      <c r="H10" s="40"/>
      <c r="I10" s="40"/>
      <c r="J10" s="40"/>
      <c r="K10" s="40"/>
      <c r="L10" s="40"/>
      <c r="M10" s="40"/>
      <c r="N10" s="40"/>
      <c r="O10" s="40"/>
      <c r="P10" s="41"/>
    </row>
    <row r="11" spans="2:16" ht="14.25" x14ac:dyDescent="0.25">
      <c r="B11" s="42" t="s">
        <v>49</v>
      </c>
      <c r="C11" s="1"/>
      <c r="D11" s="1"/>
      <c r="E11" s="1"/>
      <c r="F11" s="1"/>
      <c r="G11" s="1"/>
      <c r="H11" s="1"/>
      <c r="I11" s="1"/>
      <c r="J11" s="1"/>
      <c r="K11" s="1"/>
      <c r="L11" s="1"/>
      <c r="M11" s="1"/>
      <c r="N11" s="1"/>
      <c r="O11" s="1"/>
      <c r="P11" s="43"/>
    </row>
    <row r="12" spans="2:16" ht="28.5" x14ac:dyDescent="0.25">
      <c r="B12" s="44" t="s">
        <v>51</v>
      </c>
      <c r="C12" s="29" t="s">
        <v>24</v>
      </c>
      <c r="D12" s="29" t="s">
        <v>52</v>
      </c>
      <c r="E12" s="29" t="s">
        <v>60</v>
      </c>
      <c r="F12" s="29"/>
      <c r="G12" s="29" t="s">
        <v>91</v>
      </c>
      <c r="H12" s="27" t="s">
        <v>53</v>
      </c>
      <c r="I12" s="27" t="s">
        <v>61</v>
      </c>
      <c r="J12" s="27" t="s">
        <v>55</v>
      </c>
      <c r="K12" s="29" t="s">
        <v>56</v>
      </c>
      <c r="L12" s="27" t="s">
        <v>64</v>
      </c>
      <c r="M12" s="27" t="s">
        <v>63</v>
      </c>
      <c r="N12" s="29" t="s">
        <v>83</v>
      </c>
      <c r="O12" s="27" t="s">
        <v>85</v>
      </c>
      <c r="P12" s="45" t="s">
        <v>57</v>
      </c>
    </row>
    <row r="13" spans="2:16" ht="14.25" x14ac:dyDescent="0.25">
      <c r="B13" s="32" t="s">
        <v>31</v>
      </c>
      <c r="C13" s="24" t="e">
        <f>VLOOKUP(B13,①基本情報・研究者一覧!$B$28:$O$37,2,FALSE)</f>
        <v>#N/A</v>
      </c>
      <c r="D13" s="24" t="e">
        <f>VLOOKUP(B13,①基本情報・研究者一覧!$B$28:$O$37,10,FALSE)</f>
        <v>#N/A</v>
      </c>
      <c r="E13" s="24" t="str">
        <f>VLOOKUP(B13,①基本情報・研究者一覧!$B$27:$O$37,9,FALSE)</f>
        <v>受入担当
の本学教員</v>
      </c>
      <c r="F13" s="24" t="e">
        <f>VLOOKUP(E13,①基本情報・研究者一覧!$B$14:$J$24,2,FALSE)</f>
        <v>#N/A</v>
      </c>
      <c r="G13" s="15" t="s">
        <v>7</v>
      </c>
      <c r="H13" s="46" t="e" cm="1">
        <f t="array" ref="H13">INDEX(リスト!$B$10:$D$18,MATCH(D13&amp;G13,リスト!$B$10:$B$18&amp;リスト!$C$10:$C$18,0),3)</f>
        <v>#N/A</v>
      </c>
      <c r="I13" s="33"/>
      <c r="J13" s="33"/>
      <c r="K13" s="24">
        <f>_xlfn.DAYS(J13,I13)</f>
        <v>0</v>
      </c>
      <c r="L13" s="46" t="e">
        <f t="shared" ref="L13:L19" si="0">ROUNDUP(H13*K13/(365/12),-3)</f>
        <v>#N/A</v>
      </c>
      <c r="M13" s="34"/>
      <c r="N13" s="15" t="s">
        <v>7</v>
      </c>
      <c r="O13" s="46" t="e">
        <f>(K13)*(VLOOKUP(N13,リスト!$B$21:$C$24,2,FALSE))</f>
        <v>#N/A</v>
      </c>
      <c r="P13" s="47" t="e">
        <f t="shared" ref="P13:P19" si="1">L13+M13+O13</f>
        <v>#N/A</v>
      </c>
    </row>
    <row r="14" spans="2:16" ht="14.25" x14ac:dyDescent="0.25">
      <c r="B14" s="32" t="s">
        <v>31</v>
      </c>
      <c r="C14" s="24" t="e">
        <f>VLOOKUP(B14,①基本情報・研究者一覧!$B$28:$O$37,2,FALSE)</f>
        <v>#N/A</v>
      </c>
      <c r="D14" s="24" t="e">
        <f>VLOOKUP(B14,①基本情報・研究者一覧!$B$28:$O$37,10,FALSE)</f>
        <v>#N/A</v>
      </c>
      <c r="E14" s="24" t="str">
        <f>VLOOKUP(B14,①基本情報・研究者一覧!$B$27:$O$37,9,FALSE)</f>
        <v>受入担当
の本学教員</v>
      </c>
      <c r="F14" s="24" t="e">
        <f>VLOOKUP(E14,①基本情報・研究者一覧!$B$14:$J$24,2,FALSE)</f>
        <v>#N/A</v>
      </c>
      <c r="G14" s="15" t="s">
        <v>7</v>
      </c>
      <c r="H14" s="46" t="e" cm="1">
        <f t="array" ref="H14">INDEX(リスト!$B$10:$D$18,MATCH(D14&amp;G14,リスト!$B$10:$B$18&amp;リスト!$C$10:$C$18,0),3)</f>
        <v>#N/A</v>
      </c>
      <c r="I14" s="33"/>
      <c r="J14" s="33"/>
      <c r="K14" s="24">
        <f t="shared" ref="K14:K19" si="2">_xlfn.DAYS(J14,I14)</f>
        <v>0</v>
      </c>
      <c r="L14" s="46" t="e">
        <f t="shared" si="0"/>
        <v>#N/A</v>
      </c>
      <c r="M14" s="34"/>
      <c r="N14" s="15" t="s">
        <v>7</v>
      </c>
      <c r="O14" s="46" t="e">
        <f>(K14)*(VLOOKUP(N14,リスト!$B$21:$C$24,2,FALSE))</f>
        <v>#N/A</v>
      </c>
      <c r="P14" s="47" t="e">
        <f t="shared" si="1"/>
        <v>#N/A</v>
      </c>
    </row>
    <row r="15" spans="2:16" ht="14.25" x14ac:dyDescent="0.25">
      <c r="B15" s="32" t="s">
        <v>31</v>
      </c>
      <c r="C15" s="24" t="e">
        <f>VLOOKUP(B15,①基本情報・研究者一覧!$B$28:$O$37,2,FALSE)</f>
        <v>#N/A</v>
      </c>
      <c r="D15" s="24" t="e">
        <f>VLOOKUP(B15,①基本情報・研究者一覧!$B$28:$O$37,10,FALSE)</f>
        <v>#N/A</v>
      </c>
      <c r="E15" s="24" t="str">
        <f>VLOOKUP(B15,①基本情報・研究者一覧!$B$27:$O$37,9,FALSE)</f>
        <v>受入担当
の本学教員</v>
      </c>
      <c r="F15" s="24" t="e">
        <f>VLOOKUP(E15,①基本情報・研究者一覧!$B$14:$J$24,2,FALSE)</f>
        <v>#N/A</v>
      </c>
      <c r="G15" s="15" t="s">
        <v>7</v>
      </c>
      <c r="H15" s="46" t="e" cm="1">
        <f t="array" ref="H15">INDEX(リスト!$B$10:$D$18,MATCH(D15&amp;G15,リスト!$B$10:$B$18&amp;リスト!$C$10:$C$18,0),3)</f>
        <v>#N/A</v>
      </c>
      <c r="I15" s="33"/>
      <c r="J15" s="33"/>
      <c r="K15" s="24">
        <f t="shared" si="2"/>
        <v>0</v>
      </c>
      <c r="L15" s="46" t="e">
        <f t="shared" si="0"/>
        <v>#N/A</v>
      </c>
      <c r="M15" s="34"/>
      <c r="N15" s="15" t="s">
        <v>7</v>
      </c>
      <c r="O15" s="46" t="e">
        <f>(K15)*(VLOOKUP(N15,リスト!$B$21:$C$24,2,FALSE))</f>
        <v>#N/A</v>
      </c>
      <c r="P15" s="47" t="e">
        <f t="shared" si="1"/>
        <v>#N/A</v>
      </c>
    </row>
    <row r="16" spans="2:16" ht="14.25" x14ac:dyDescent="0.25">
      <c r="B16" s="32" t="s">
        <v>31</v>
      </c>
      <c r="C16" s="24" t="e">
        <f>VLOOKUP(B16,①基本情報・研究者一覧!$B$28:$O$37,2,FALSE)</f>
        <v>#N/A</v>
      </c>
      <c r="D16" s="24" t="e">
        <f>VLOOKUP(B16,①基本情報・研究者一覧!$B$28:$O$37,10,FALSE)</f>
        <v>#N/A</v>
      </c>
      <c r="E16" s="24" t="str">
        <f>VLOOKUP(B16,①基本情報・研究者一覧!$B$27:$O$37,9,FALSE)</f>
        <v>受入担当
の本学教員</v>
      </c>
      <c r="F16" s="24" t="e">
        <f>VLOOKUP(E16,①基本情報・研究者一覧!$B$14:$J$24,2,FALSE)</f>
        <v>#N/A</v>
      </c>
      <c r="G16" s="15" t="s">
        <v>7</v>
      </c>
      <c r="H16" s="46" t="e" cm="1">
        <f t="array" ref="H16">INDEX(リスト!$B$10:$D$18,MATCH(D16&amp;G16,リスト!$B$10:$B$18&amp;リスト!$C$10:$C$18,0),3)</f>
        <v>#N/A</v>
      </c>
      <c r="I16" s="33"/>
      <c r="J16" s="33"/>
      <c r="K16" s="24">
        <f t="shared" si="2"/>
        <v>0</v>
      </c>
      <c r="L16" s="46" t="e">
        <f t="shared" si="0"/>
        <v>#N/A</v>
      </c>
      <c r="M16" s="34"/>
      <c r="N16" s="15" t="s">
        <v>7</v>
      </c>
      <c r="O16" s="46" t="e">
        <f>(K16)*(VLOOKUP(N16,リスト!$B$21:$C$24,2,FALSE))</f>
        <v>#N/A</v>
      </c>
      <c r="P16" s="47" t="e">
        <f t="shared" si="1"/>
        <v>#N/A</v>
      </c>
    </row>
    <row r="17" spans="2:16" ht="14.25" x14ac:dyDescent="0.25">
      <c r="B17" s="32" t="s">
        <v>31</v>
      </c>
      <c r="C17" s="24" t="e">
        <f>VLOOKUP(B17,①基本情報・研究者一覧!$B$28:$O$37,2,FALSE)</f>
        <v>#N/A</v>
      </c>
      <c r="D17" s="24" t="e">
        <f>VLOOKUP(B17,①基本情報・研究者一覧!$B$28:$O$37,10,FALSE)</f>
        <v>#N/A</v>
      </c>
      <c r="E17" s="24" t="str">
        <f>VLOOKUP(B17,①基本情報・研究者一覧!$B$27:$O$37,9,FALSE)</f>
        <v>受入担当
の本学教員</v>
      </c>
      <c r="F17" s="24" t="e">
        <f>VLOOKUP(E17,①基本情報・研究者一覧!$B$14:$J$24,2,FALSE)</f>
        <v>#N/A</v>
      </c>
      <c r="G17" s="15" t="s">
        <v>7</v>
      </c>
      <c r="H17" s="46" t="e" cm="1">
        <f t="array" ref="H17">INDEX(リスト!$B$10:$D$18,MATCH(D17&amp;G17,リスト!$B$10:$B$18&amp;リスト!$C$10:$C$18,0),3)</f>
        <v>#N/A</v>
      </c>
      <c r="I17" s="33"/>
      <c r="J17" s="33"/>
      <c r="K17" s="24">
        <f t="shared" si="2"/>
        <v>0</v>
      </c>
      <c r="L17" s="46" t="e">
        <f t="shared" si="0"/>
        <v>#N/A</v>
      </c>
      <c r="M17" s="34"/>
      <c r="N17" s="15" t="s">
        <v>7</v>
      </c>
      <c r="O17" s="46" t="e">
        <f>(K17)*(VLOOKUP(N17,リスト!$B$21:$C$24,2,FALSE))</f>
        <v>#N/A</v>
      </c>
      <c r="P17" s="47" t="e">
        <f t="shared" si="1"/>
        <v>#N/A</v>
      </c>
    </row>
    <row r="18" spans="2:16" ht="14.25" x14ac:dyDescent="0.25">
      <c r="B18" s="32" t="s">
        <v>31</v>
      </c>
      <c r="C18" s="24" t="e">
        <f>VLOOKUP(B18,①基本情報・研究者一覧!$B$28:$O$37,2,FALSE)</f>
        <v>#N/A</v>
      </c>
      <c r="D18" s="24" t="e">
        <f>VLOOKUP(B18,①基本情報・研究者一覧!$B$28:$O$37,10,FALSE)</f>
        <v>#N/A</v>
      </c>
      <c r="E18" s="24" t="str">
        <f>VLOOKUP(B18,①基本情報・研究者一覧!$B$27:$O$37,9,FALSE)</f>
        <v>受入担当
の本学教員</v>
      </c>
      <c r="F18" s="24" t="e">
        <f>VLOOKUP(E18,①基本情報・研究者一覧!$B$14:$J$24,2,FALSE)</f>
        <v>#N/A</v>
      </c>
      <c r="G18" s="15" t="s">
        <v>7</v>
      </c>
      <c r="H18" s="46" t="e" cm="1">
        <f t="array" ref="H18">INDEX(リスト!$B$10:$D$18,MATCH(D18&amp;G18,リスト!$B$10:$B$18&amp;リスト!$C$10:$C$18,0),3)</f>
        <v>#N/A</v>
      </c>
      <c r="I18" s="33"/>
      <c r="J18" s="33"/>
      <c r="K18" s="24">
        <f t="shared" si="2"/>
        <v>0</v>
      </c>
      <c r="L18" s="46" t="e">
        <f t="shared" si="0"/>
        <v>#N/A</v>
      </c>
      <c r="M18" s="34"/>
      <c r="N18" s="15" t="s">
        <v>7</v>
      </c>
      <c r="O18" s="46" t="e">
        <f>(K18)*(VLOOKUP(N18,リスト!$B$21:$C$24,2,FALSE))</f>
        <v>#N/A</v>
      </c>
      <c r="P18" s="47" t="e">
        <f t="shared" si="1"/>
        <v>#N/A</v>
      </c>
    </row>
    <row r="19" spans="2:16" ht="14.25" x14ac:dyDescent="0.25">
      <c r="B19" s="32" t="s">
        <v>31</v>
      </c>
      <c r="C19" s="24" t="e">
        <f>VLOOKUP(B19,①基本情報・研究者一覧!$B$28:$O$37,2,FALSE)</f>
        <v>#N/A</v>
      </c>
      <c r="D19" s="24" t="e">
        <f>VLOOKUP(B19,①基本情報・研究者一覧!$B$28:$O$37,10,FALSE)</f>
        <v>#N/A</v>
      </c>
      <c r="E19" s="24" t="str">
        <f>VLOOKUP(B19,①基本情報・研究者一覧!$B$27:$O$37,9,FALSE)</f>
        <v>受入担当
の本学教員</v>
      </c>
      <c r="F19" s="24" t="e">
        <f>VLOOKUP(E19,①基本情報・研究者一覧!$B$14:$J$24,2,FALSE)</f>
        <v>#N/A</v>
      </c>
      <c r="G19" s="15" t="s">
        <v>7</v>
      </c>
      <c r="H19" s="46" t="e" cm="1">
        <f t="array" ref="H19">INDEX(リスト!$B$10:$D$18,MATCH(D19&amp;G19,リスト!$B$10:$B$18&amp;リスト!$C$10:$C$18,0),3)</f>
        <v>#N/A</v>
      </c>
      <c r="I19" s="33"/>
      <c r="J19" s="33"/>
      <c r="K19" s="24">
        <f t="shared" si="2"/>
        <v>0</v>
      </c>
      <c r="L19" s="46" t="e">
        <f t="shared" si="0"/>
        <v>#N/A</v>
      </c>
      <c r="M19" s="34"/>
      <c r="N19" s="15" t="s">
        <v>7</v>
      </c>
      <c r="O19" s="46" t="e">
        <f>(K19)*(VLOOKUP(N19,リスト!$B$21:$C$24,2,FALSE))</f>
        <v>#N/A</v>
      </c>
      <c r="P19" s="47" t="e">
        <f t="shared" si="1"/>
        <v>#N/A</v>
      </c>
    </row>
    <row r="20" spans="2:16" ht="14.25" x14ac:dyDescent="0.25">
      <c r="B20" s="42" t="s">
        <v>113</v>
      </c>
      <c r="C20" s="1"/>
      <c r="D20" s="30"/>
      <c r="E20" s="30"/>
      <c r="F20" s="30"/>
      <c r="G20" s="1"/>
      <c r="H20" s="1"/>
      <c r="I20" s="1"/>
      <c r="J20" s="1"/>
      <c r="K20" s="1"/>
      <c r="L20" s="48">
        <f>SUMIFS(L13:L19,L13:L19,"&gt;0")</f>
        <v>0</v>
      </c>
      <c r="M20" s="48">
        <f>SUM(M13:M19)</f>
        <v>0</v>
      </c>
      <c r="N20" s="1"/>
      <c r="O20" s="48">
        <f>SUMIFS(O13:O19,O13:O19,"&gt;0")</f>
        <v>0</v>
      </c>
      <c r="P20" s="49">
        <f>SUMIFS(P13:P19,P13:P19,"&gt;0")</f>
        <v>0</v>
      </c>
    </row>
    <row r="21" spans="2:16" ht="28.5" x14ac:dyDescent="0.25">
      <c r="B21" s="50" t="s">
        <v>114</v>
      </c>
      <c r="C21" s="51" t="s">
        <v>24</v>
      </c>
      <c r="D21" s="52" t="s">
        <v>52</v>
      </c>
      <c r="E21" s="53" t="s">
        <v>117</v>
      </c>
      <c r="F21" s="54"/>
      <c r="G21" s="55"/>
      <c r="H21" s="56"/>
      <c r="I21" s="57" t="s">
        <v>115</v>
      </c>
      <c r="J21" s="58" t="s">
        <v>116</v>
      </c>
      <c r="K21" s="51" t="s">
        <v>56</v>
      </c>
      <c r="L21" s="59"/>
      <c r="M21" s="58" t="s">
        <v>63</v>
      </c>
      <c r="N21" s="59"/>
      <c r="O21" s="27" t="s">
        <v>85</v>
      </c>
      <c r="P21" s="60" t="s">
        <v>57</v>
      </c>
    </row>
    <row r="22" spans="2:16" ht="14.25" x14ac:dyDescent="0.25">
      <c r="B22" s="35" t="s">
        <v>31</v>
      </c>
      <c r="C22" s="61" t="e">
        <f>VLOOKUP(B22,①基本情報・研究者一覧!$B$15:$I$24,2,FALSE)</f>
        <v>#N/A</v>
      </c>
      <c r="D22" s="62" t="e">
        <f>VLOOKUP(B22,①基本情報・研究者一覧!$B$15:$I$24,5,FALSE)</f>
        <v>#N/A</v>
      </c>
      <c r="E22" s="36" t="s">
        <v>31</v>
      </c>
      <c r="F22" s="63" t="e">
        <f>VLOOKUP(E22,①基本情報・研究者一覧!$B$28:$O$37,2,FALSE)</f>
        <v>#N/A</v>
      </c>
      <c r="G22" s="98" t="e">
        <f>VLOOKUP(E22,①基本情報・研究者一覧!$B$28:$O$37,6,FALSE)</f>
        <v>#N/A</v>
      </c>
      <c r="H22" s="98"/>
      <c r="I22" s="37"/>
      <c r="J22" s="37"/>
      <c r="K22" s="63">
        <f>_xlfn.DAYS(J22,I22)</f>
        <v>0</v>
      </c>
      <c r="L22" s="64"/>
      <c r="M22" s="34"/>
      <c r="N22" s="64"/>
      <c r="O22" s="34"/>
      <c r="P22" s="47">
        <f>M22+O22</f>
        <v>0</v>
      </c>
    </row>
    <row r="23" spans="2:16" ht="14.25" x14ac:dyDescent="0.25">
      <c r="B23" s="35" t="s">
        <v>31</v>
      </c>
      <c r="C23" s="61" t="e">
        <f>VLOOKUP(B23,①基本情報・研究者一覧!$B$15:$I$24,2,FALSE)</f>
        <v>#N/A</v>
      </c>
      <c r="D23" s="62" t="e">
        <f>VLOOKUP(B23,①基本情報・研究者一覧!$B$15:$I$24,5,FALSE)</f>
        <v>#N/A</v>
      </c>
      <c r="E23" s="36" t="s">
        <v>31</v>
      </c>
      <c r="F23" s="63" t="e">
        <f>VLOOKUP(E23,①基本情報・研究者一覧!$B$28:$O$37,2,FALSE)</f>
        <v>#N/A</v>
      </c>
      <c r="G23" s="98" t="e">
        <f>VLOOKUP(E23,①基本情報・研究者一覧!$B$28:$O$37,6,FALSE)</f>
        <v>#N/A</v>
      </c>
      <c r="H23" s="98"/>
      <c r="I23" s="37"/>
      <c r="J23" s="37"/>
      <c r="K23" s="63">
        <f>_xlfn.DAYS(J23,I23)</f>
        <v>0</v>
      </c>
      <c r="L23" s="64"/>
      <c r="M23" s="34"/>
      <c r="N23" s="64"/>
      <c r="O23" s="34"/>
      <c r="P23" s="47">
        <f>M23+O23</f>
        <v>0</v>
      </c>
    </row>
    <row r="24" spans="2:16" thickBot="1" x14ac:dyDescent="0.3">
      <c r="B24" s="65"/>
      <c r="C24" s="66"/>
      <c r="D24" s="67"/>
      <c r="E24" s="67"/>
      <c r="F24" s="67"/>
      <c r="G24" s="66"/>
      <c r="H24" s="66"/>
      <c r="I24" s="66"/>
      <c r="J24" s="66"/>
      <c r="K24" s="66"/>
      <c r="L24" s="68"/>
      <c r="M24" s="68"/>
      <c r="N24" s="66"/>
      <c r="O24" s="68"/>
      <c r="P24" s="69">
        <f>SUM(P22:P23)</f>
        <v>0</v>
      </c>
    </row>
    <row r="25" spans="2:16" ht="14.25" x14ac:dyDescent="0.25">
      <c r="B25" s="39" t="s">
        <v>58</v>
      </c>
      <c r="C25" s="40"/>
      <c r="D25" s="70"/>
      <c r="E25" s="70"/>
      <c r="F25" s="70"/>
      <c r="G25" s="40"/>
      <c r="H25" s="40"/>
      <c r="I25" s="40"/>
      <c r="J25" s="40"/>
      <c r="K25" s="40"/>
      <c r="L25" s="40"/>
      <c r="M25" s="40"/>
      <c r="N25" s="40"/>
      <c r="O25" s="40"/>
      <c r="P25" s="41"/>
    </row>
    <row r="26" spans="2:16" ht="14.25" x14ac:dyDescent="0.25">
      <c r="B26" s="42" t="s">
        <v>49</v>
      </c>
      <c r="C26" s="1"/>
      <c r="D26" s="1"/>
      <c r="E26" s="1"/>
      <c r="F26" s="1"/>
      <c r="G26" s="1"/>
      <c r="H26" s="1"/>
      <c r="I26" s="1"/>
      <c r="J26" s="1"/>
      <c r="K26" s="1"/>
      <c r="L26" s="1"/>
      <c r="M26" s="1"/>
      <c r="N26" s="1"/>
      <c r="O26" s="1"/>
      <c r="P26" s="43"/>
    </row>
    <row r="27" spans="2:16" ht="28.5" x14ac:dyDescent="0.25">
      <c r="B27" s="44" t="s">
        <v>51</v>
      </c>
      <c r="C27" s="29" t="s">
        <v>24</v>
      </c>
      <c r="D27" s="29" t="s">
        <v>52</v>
      </c>
      <c r="E27" s="29" t="s">
        <v>60</v>
      </c>
      <c r="F27" s="29"/>
      <c r="G27" s="29" t="s">
        <v>91</v>
      </c>
      <c r="H27" s="27" t="s">
        <v>53</v>
      </c>
      <c r="I27" s="27" t="s">
        <v>54</v>
      </c>
      <c r="J27" s="27" t="s">
        <v>55</v>
      </c>
      <c r="K27" s="29" t="s">
        <v>56</v>
      </c>
      <c r="L27" s="27" t="s">
        <v>64</v>
      </c>
      <c r="M27" s="27" t="s">
        <v>63</v>
      </c>
      <c r="N27" s="29" t="s">
        <v>6</v>
      </c>
      <c r="O27" s="27" t="s">
        <v>62</v>
      </c>
      <c r="P27" s="45" t="s">
        <v>57</v>
      </c>
    </row>
    <row r="28" spans="2:16" ht="14.25" x14ac:dyDescent="0.25">
      <c r="B28" s="32" t="s">
        <v>31</v>
      </c>
      <c r="C28" s="24" t="e">
        <f>VLOOKUP(B28,①基本情報・研究者一覧!$B$28:$O$37,2,FALSE)</f>
        <v>#N/A</v>
      </c>
      <c r="D28" s="24" t="e">
        <f>VLOOKUP(B28,①基本情報・研究者一覧!$B$28:$O$37,10,FALSE)</f>
        <v>#N/A</v>
      </c>
      <c r="E28" s="24" t="str">
        <f>VLOOKUP(B28,①基本情報・研究者一覧!$B$27:$O$37,9,FALSE)</f>
        <v>受入担当
の本学教員</v>
      </c>
      <c r="F28" s="24" t="e">
        <f>VLOOKUP(E28,①基本情報・研究者一覧!$B$14:$J$24,2,FALSE)</f>
        <v>#N/A</v>
      </c>
      <c r="G28" s="15" t="s">
        <v>7</v>
      </c>
      <c r="H28" s="46" t="e" cm="1">
        <f t="array" ref="H28">INDEX(リスト!$B$10:$D$18,MATCH(D28&amp;G28,リスト!$B$10:$B$18&amp;リスト!$C$10:$C$18,0),3)</f>
        <v>#N/A</v>
      </c>
      <c r="I28" s="33"/>
      <c r="J28" s="33"/>
      <c r="K28" s="24">
        <f>_xlfn.DAYS(J28,I28)</f>
        <v>0</v>
      </c>
      <c r="L28" s="46" t="e">
        <f t="shared" ref="L28:L34" si="3">ROUNDUP(H28*K28/(365/12),-3)</f>
        <v>#N/A</v>
      </c>
      <c r="M28" s="34"/>
      <c r="N28" s="15" t="s">
        <v>7</v>
      </c>
      <c r="O28" s="46" t="e">
        <f>(K28)*(VLOOKUP(N28,リスト!$B$21:$C$24,2,FALSE))</f>
        <v>#N/A</v>
      </c>
      <c r="P28" s="47" t="e">
        <f t="shared" ref="P28:P34" si="4">L28+M28+O28</f>
        <v>#N/A</v>
      </c>
    </row>
    <row r="29" spans="2:16" ht="15.75" customHeight="1" x14ac:dyDescent="0.25">
      <c r="B29" s="32" t="s">
        <v>31</v>
      </c>
      <c r="C29" s="24" t="e">
        <f>VLOOKUP(B29,①基本情報・研究者一覧!$B$28:$O$37,2,FALSE)</f>
        <v>#N/A</v>
      </c>
      <c r="D29" s="24" t="e">
        <f>VLOOKUP(B29,①基本情報・研究者一覧!$B$28:$O$37,10,FALSE)</f>
        <v>#N/A</v>
      </c>
      <c r="E29" s="24" t="str">
        <f>VLOOKUP(B29,①基本情報・研究者一覧!$B$27:$O$37,9,FALSE)</f>
        <v>受入担当
の本学教員</v>
      </c>
      <c r="F29" s="24" t="e">
        <f>VLOOKUP(E29,①基本情報・研究者一覧!$B$14:$J$24,2,FALSE)</f>
        <v>#N/A</v>
      </c>
      <c r="G29" s="15" t="s">
        <v>7</v>
      </c>
      <c r="H29" s="46" t="e" cm="1">
        <f t="array" ref="H29">INDEX(リスト!$B$10:$D$18,MATCH(D29&amp;G29,リスト!$B$10:$B$18&amp;リスト!$C$10:$C$18,0),3)</f>
        <v>#N/A</v>
      </c>
      <c r="I29" s="33"/>
      <c r="J29" s="33"/>
      <c r="K29" s="24">
        <f t="shared" ref="K29:K34" si="5">_xlfn.DAYS(J29,I29)</f>
        <v>0</v>
      </c>
      <c r="L29" s="46" t="e">
        <f t="shared" si="3"/>
        <v>#N/A</v>
      </c>
      <c r="M29" s="34"/>
      <c r="N29" s="15" t="s">
        <v>7</v>
      </c>
      <c r="O29" s="46" t="e">
        <f>(K29)*(VLOOKUP(N29,リスト!$B$21:$C$24,2,FALSE))</f>
        <v>#N/A</v>
      </c>
      <c r="P29" s="47" t="e">
        <f t="shared" si="4"/>
        <v>#N/A</v>
      </c>
    </row>
    <row r="30" spans="2:16" ht="15.75" customHeight="1" x14ac:dyDescent="0.25">
      <c r="B30" s="32" t="s">
        <v>31</v>
      </c>
      <c r="C30" s="24" t="e">
        <f>VLOOKUP(B30,①基本情報・研究者一覧!$B$28:$O$37,2,FALSE)</f>
        <v>#N/A</v>
      </c>
      <c r="D30" s="24" t="e">
        <f>VLOOKUP(B30,①基本情報・研究者一覧!$B$28:$O$37,10,FALSE)</f>
        <v>#N/A</v>
      </c>
      <c r="E30" s="24" t="str">
        <f>VLOOKUP(B30,①基本情報・研究者一覧!$B$27:$O$37,9,FALSE)</f>
        <v>受入担当
の本学教員</v>
      </c>
      <c r="F30" s="24" t="e">
        <f>VLOOKUP(E30,①基本情報・研究者一覧!$B$14:$J$24,2,FALSE)</f>
        <v>#N/A</v>
      </c>
      <c r="G30" s="15" t="s">
        <v>7</v>
      </c>
      <c r="H30" s="46" t="e" cm="1">
        <f t="array" ref="H30">INDEX(リスト!$B$10:$D$18,MATCH(D30&amp;G30,リスト!$B$10:$B$18&amp;リスト!$C$10:$C$18,0),3)</f>
        <v>#N/A</v>
      </c>
      <c r="I30" s="33"/>
      <c r="J30" s="33"/>
      <c r="K30" s="24">
        <f t="shared" si="5"/>
        <v>0</v>
      </c>
      <c r="L30" s="46" t="e">
        <f t="shared" si="3"/>
        <v>#N/A</v>
      </c>
      <c r="M30" s="34"/>
      <c r="N30" s="15" t="s">
        <v>7</v>
      </c>
      <c r="O30" s="46" t="e">
        <f>(K30)*(VLOOKUP(N30,リスト!$B$21:$C$24,2,FALSE))</f>
        <v>#N/A</v>
      </c>
      <c r="P30" s="47" t="e">
        <f t="shared" si="4"/>
        <v>#N/A</v>
      </c>
    </row>
    <row r="31" spans="2:16" ht="15.75" customHeight="1" x14ac:dyDescent="0.25">
      <c r="B31" s="32" t="s">
        <v>31</v>
      </c>
      <c r="C31" s="24" t="e">
        <f>VLOOKUP(B31,①基本情報・研究者一覧!$B$28:$O$37,2,FALSE)</f>
        <v>#N/A</v>
      </c>
      <c r="D31" s="24" t="e">
        <f>VLOOKUP(B31,①基本情報・研究者一覧!$B$28:$O$37,10,FALSE)</f>
        <v>#N/A</v>
      </c>
      <c r="E31" s="24" t="str">
        <f>VLOOKUP(B31,①基本情報・研究者一覧!$B$27:$O$37,9,FALSE)</f>
        <v>受入担当
の本学教員</v>
      </c>
      <c r="F31" s="24" t="e">
        <f>VLOOKUP(E31,①基本情報・研究者一覧!$B$14:$J$24,2,FALSE)</f>
        <v>#N/A</v>
      </c>
      <c r="G31" s="15" t="s">
        <v>7</v>
      </c>
      <c r="H31" s="46" t="e" cm="1">
        <f t="array" ref="H31">INDEX(リスト!$B$10:$D$18,MATCH(D31&amp;G31,リスト!$B$10:$B$18&amp;リスト!$C$10:$C$18,0),3)</f>
        <v>#N/A</v>
      </c>
      <c r="I31" s="33"/>
      <c r="J31" s="33"/>
      <c r="K31" s="24">
        <f t="shared" si="5"/>
        <v>0</v>
      </c>
      <c r="L31" s="46" t="e">
        <f t="shared" si="3"/>
        <v>#N/A</v>
      </c>
      <c r="M31" s="34"/>
      <c r="N31" s="15" t="s">
        <v>7</v>
      </c>
      <c r="O31" s="46" t="e">
        <f>(K31)*(VLOOKUP(N31,リスト!$B$21:$C$24,2,FALSE))</f>
        <v>#N/A</v>
      </c>
      <c r="P31" s="47" t="e">
        <f t="shared" si="4"/>
        <v>#N/A</v>
      </c>
    </row>
    <row r="32" spans="2:16" ht="15.75" customHeight="1" x14ac:dyDescent="0.25">
      <c r="B32" s="32" t="s">
        <v>31</v>
      </c>
      <c r="C32" s="24" t="e">
        <f>VLOOKUP(B32,①基本情報・研究者一覧!$B$28:$O$37,2,FALSE)</f>
        <v>#N/A</v>
      </c>
      <c r="D32" s="24" t="e">
        <f>VLOOKUP(B32,①基本情報・研究者一覧!$B$28:$O$37,10,FALSE)</f>
        <v>#N/A</v>
      </c>
      <c r="E32" s="24" t="str">
        <f>VLOOKUP(B32,①基本情報・研究者一覧!$B$27:$O$37,9,FALSE)</f>
        <v>受入担当
の本学教員</v>
      </c>
      <c r="F32" s="24" t="e">
        <f>VLOOKUP(E32,①基本情報・研究者一覧!$B$14:$J$24,2,FALSE)</f>
        <v>#N/A</v>
      </c>
      <c r="G32" s="15" t="s">
        <v>7</v>
      </c>
      <c r="H32" s="46" t="e" cm="1">
        <f t="array" ref="H32">INDEX(リスト!$B$10:$D$18,MATCH(D32&amp;G32,リスト!$B$10:$B$18&amp;リスト!$C$10:$C$18,0),3)</f>
        <v>#N/A</v>
      </c>
      <c r="I32" s="33"/>
      <c r="J32" s="33"/>
      <c r="K32" s="24">
        <f t="shared" si="5"/>
        <v>0</v>
      </c>
      <c r="L32" s="46" t="e">
        <f t="shared" si="3"/>
        <v>#N/A</v>
      </c>
      <c r="M32" s="34"/>
      <c r="N32" s="15" t="s">
        <v>7</v>
      </c>
      <c r="O32" s="46" t="e">
        <f>(K32)*(VLOOKUP(N32,リスト!$B$21:$C$24,2,FALSE))</f>
        <v>#N/A</v>
      </c>
      <c r="P32" s="47" t="e">
        <f t="shared" si="4"/>
        <v>#N/A</v>
      </c>
    </row>
    <row r="33" spans="2:16" ht="15.75" customHeight="1" x14ac:dyDescent="0.25">
      <c r="B33" s="32" t="s">
        <v>31</v>
      </c>
      <c r="C33" s="24" t="e">
        <f>VLOOKUP(B33,①基本情報・研究者一覧!$B$28:$O$37,2,FALSE)</f>
        <v>#N/A</v>
      </c>
      <c r="D33" s="24" t="e">
        <f>VLOOKUP(B33,①基本情報・研究者一覧!$B$28:$O$37,10,FALSE)</f>
        <v>#N/A</v>
      </c>
      <c r="E33" s="24" t="str">
        <f>VLOOKUP(B33,①基本情報・研究者一覧!$B$27:$O$37,9,FALSE)</f>
        <v>受入担当
の本学教員</v>
      </c>
      <c r="F33" s="24" t="e">
        <f>VLOOKUP(E33,①基本情報・研究者一覧!$B$14:$J$24,2,FALSE)</f>
        <v>#N/A</v>
      </c>
      <c r="G33" s="15" t="s">
        <v>7</v>
      </c>
      <c r="H33" s="46" t="e" cm="1">
        <f t="array" ref="H33">INDEX(リスト!$B$10:$D$18,MATCH(D33&amp;G33,リスト!$B$10:$B$18&amp;リスト!$C$10:$C$18,0),3)</f>
        <v>#N/A</v>
      </c>
      <c r="I33" s="33"/>
      <c r="J33" s="33"/>
      <c r="K33" s="24">
        <f t="shared" si="5"/>
        <v>0</v>
      </c>
      <c r="L33" s="46" t="e">
        <f t="shared" si="3"/>
        <v>#N/A</v>
      </c>
      <c r="M33" s="34"/>
      <c r="N33" s="15" t="s">
        <v>7</v>
      </c>
      <c r="O33" s="46" t="e">
        <f>(K33)*(VLOOKUP(N33,リスト!$B$21:$C$24,2,FALSE))</f>
        <v>#N/A</v>
      </c>
      <c r="P33" s="47" t="e">
        <f>L33+M33+O33</f>
        <v>#N/A</v>
      </c>
    </row>
    <row r="34" spans="2:16" ht="15.75" customHeight="1" x14ac:dyDescent="0.25">
      <c r="B34" s="32" t="s">
        <v>31</v>
      </c>
      <c r="C34" s="24" t="e">
        <f>VLOOKUP(B34,①基本情報・研究者一覧!$B$28:$O$37,2,FALSE)</f>
        <v>#N/A</v>
      </c>
      <c r="D34" s="24" t="e">
        <f>VLOOKUP(B34,①基本情報・研究者一覧!$B$28:$O$37,10,FALSE)</f>
        <v>#N/A</v>
      </c>
      <c r="E34" s="24" t="str">
        <f>VLOOKUP(B34,①基本情報・研究者一覧!$B$27:$O$37,9,FALSE)</f>
        <v>受入担当
の本学教員</v>
      </c>
      <c r="F34" s="24" t="e">
        <f>VLOOKUP(E34,①基本情報・研究者一覧!$B$14:$J$24,2,FALSE)</f>
        <v>#N/A</v>
      </c>
      <c r="G34" s="15" t="s">
        <v>7</v>
      </c>
      <c r="H34" s="46" t="e" cm="1">
        <f t="array" ref="H34">INDEX(リスト!$B$10:$D$18,MATCH(D34&amp;G34,リスト!$B$10:$B$18&amp;リスト!$C$10:$C$18,0),3)</f>
        <v>#N/A</v>
      </c>
      <c r="I34" s="33"/>
      <c r="J34" s="33"/>
      <c r="K34" s="24">
        <f t="shared" si="5"/>
        <v>0</v>
      </c>
      <c r="L34" s="46" t="e">
        <f t="shared" si="3"/>
        <v>#N/A</v>
      </c>
      <c r="M34" s="34"/>
      <c r="N34" s="15" t="s">
        <v>7</v>
      </c>
      <c r="O34" s="46" t="e">
        <f>(K34)*(VLOOKUP(N34,リスト!$B$21:$C$24,2,FALSE))</f>
        <v>#N/A</v>
      </c>
      <c r="P34" s="47" t="e">
        <f t="shared" si="4"/>
        <v>#N/A</v>
      </c>
    </row>
    <row r="35" spans="2:16" ht="15.75" customHeight="1" x14ac:dyDescent="0.25">
      <c r="B35" s="42" t="s">
        <v>113</v>
      </c>
      <c r="C35" s="1"/>
      <c r="D35" s="30"/>
      <c r="E35" s="30"/>
      <c r="F35" s="30"/>
      <c r="G35" s="1"/>
      <c r="H35" s="1"/>
      <c r="I35" s="1"/>
      <c r="J35" s="1"/>
      <c r="K35" s="1"/>
      <c r="L35" s="48">
        <f>SUMIFS(L28:L34,L28:L34,"&gt;0")</f>
        <v>0</v>
      </c>
      <c r="M35" s="48">
        <f>SUM(M28:M34)</f>
        <v>0</v>
      </c>
      <c r="N35" s="1"/>
      <c r="O35" s="48">
        <f>SUMIFS(O28:O34,O28:O34,"&gt;0")</f>
        <v>0</v>
      </c>
      <c r="P35" s="49">
        <f>SUMIFS(P28:P34,P28:P34,"&gt;0")</f>
        <v>0</v>
      </c>
    </row>
    <row r="36" spans="2:16" ht="28.5" x14ac:dyDescent="0.25">
      <c r="B36" s="50" t="s">
        <v>114</v>
      </c>
      <c r="C36" s="51" t="s">
        <v>24</v>
      </c>
      <c r="D36" s="52" t="s">
        <v>52</v>
      </c>
      <c r="E36" s="53" t="s">
        <v>117</v>
      </c>
      <c r="F36" s="54"/>
      <c r="G36" s="55"/>
      <c r="H36" s="56"/>
      <c r="I36" s="57" t="s">
        <v>115</v>
      </c>
      <c r="J36" s="58" t="s">
        <v>116</v>
      </c>
      <c r="K36" s="51" t="s">
        <v>56</v>
      </c>
      <c r="L36" s="59"/>
      <c r="M36" s="58" t="s">
        <v>63</v>
      </c>
      <c r="N36" s="59"/>
      <c r="O36" s="27" t="s">
        <v>85</v>
      </c>
      <c r="P36" s="60" t="s">
        <v>57</v>
      </c>
    </row>
    <row r="37" spans="2:16" ht="15.75" customHeight="1" x14ac:dyDescent="0.25">
      <c r="B37" s="35" t="s">
        <v>31</v>
      </c>
      <c r="C37" s="61" t="e">
        <f>VLOOKUP(B37,①基本情報・研究者一覧!$B$15:$I$24,2,FALSE)</f>
        <v>#N/A</v>
      </c>
      <c r="D37" s="62" t="e">
        <f>VLOOKUP(B37,①基本情報・研究者一覧!$B$15:$I$24,5,FALSE)</f>
        <v>#N/A</v>
      </c>
      <c r="E37" s="36" t="s">
        <v>31</v>
      </c>
      <c r="F37" s="63" t="e">
        <f>VLOOKUP(E37,①基本情報・研究者一覧!$B$28:$O$37,2,FALSE)</f>
        <v>#N/A</v>
      </c>
      <c r="G37" s="98" t="e">
        <f>VLOOKUP(E37,①基本情報・研究者一覧!$B$28:$O$37,6,FALSE)</f>
        <v>#N/A</v>
      </c>
      <c r="H37" s="98"/>
      <c r="I37" s="37"/>
      <c r="J37" s="37"/>
      <c r="K37" s="63">
        <f>_xlfn.DAYS(J37,I37)</f>
        <v>0</v>
      </c>
      <c r="L37" s="64"/>
      <c r="M37" s="34"/>
      <c r="N37" s="64"/>
      <c r="O37" s="34"/>
      <c r="P37" s="47">
        <f>M37+O37</f>
        <v>0</v>
      </c>
    </row>
    <row r="38" spans="2:16" ht="15.75" customHeight="1" x14ac:dyDescent="0.25">
      <c r="B38" s="35" t="s">
        <v>31</v>
      </c>
      <c r="C38" s="61" t="e">
        <f>VLOOKUP(B38,①基本情報・研究者一覧!$B$15:$I$24,2,FALSE)</f>
        <v>#N/A</v>
      </c>
      <c r="D38" s="62" t="e">
        <f>VLOOKUP(B38,①基本情報・研究者一覧!$B$15:$I$24,5,FALSE)</f>
        <v>#N/A</v>
      </c>
      <c r="E38" s="36" t="s">
        <v>31</v>
      </c>
      <c r="F38" s="63" t="e">
        <f>VLOOKUP(E38,①基本情報・研究者一覧!$B$28:$O$37,2,FALSE)</f>
        <v>#N/A</v>
      </c>
      <c r="G38" s="98" t="e">
        <f>VLOOKUP(E38,①基本情報・研究者一覧!$B$28:$O$37,6,FALSE)</f>
        <v>#N/A</v>
      </c>
      <c r="H38" s="98"/>
      <c r="I38" s="37"/>
      <c r="J38" s="37"/>
      <c r="K38" s="63">
        <f>_xlfn.DAYS(J38,I38)</f>
        <v>0</v>
      </c>
      <c r="L38" s="64"/>
      <c r="M38" s="34"/>
      <c r="N38" s="64"/>
      <c r="O38" s="34"/>
      <c r="P38" s="47">
        <f>M38+O38</f>
        <v>0</v>
      </c>
    </row>
    <row r="39" spans="2:16" ht="15.75" customHeight="1" thickBot="1" x14ac:dyDescent="0.3">
      <c r="B39" s="65"/>
      <c r="C39" s="66"/>
      <c r="D39" s="67"/>
      <c r="E39" s="67"/>
      <c r="F39" s="67"/>
      <c r="G39" s="66"/>
      <c r="H39" s="66"/>
      <c r="I39" s="66"/>
      <c r="J39" s="66"/>
      <c r="K39" s="66"/>
      <c r="L39" s="68"/>
      <c r="M39" s="68"/>
      <c r="N39" s="66"/>
      <c r="O39" s="68"/>
      <c r="P39" s="69">
        <f>SUM(P37:P38)</f>
        <v>0</v>
      </c>
    </row>
    <row r="40" spans="2:16" ht="15.75" customHeight="1" x14ac:dyDescent="0.25">
      <c r="B40" s="39" t="s">
        <v>59</v>
      </c>
      <c r="C40" s="40"/>
      <c r="D40" s="40"/>
      <c r="E40" s="40"/>
      <c r="F40" s="40"/>
      <c r="G40" s="40"/>
      <c r="H40" s="40"/>
      <c r="I40" s="40"/>
      <c r="J40" s="40"/>
      <c r="K40" s="40"/>
      <c r="L40" s="40"/>
      <c r="M40" s="40"/>
      <c r="N40" s="40"/>
      <c r="O40" s="40"/>
      <c r="P40" s="41"/>
    </row>
    <row r="41" spans="2:16" ht="15.75" customHeight="1" x14ac:dyDescent="0.25">
      <c r="B41" s="42" t="s">
        <v>49</v>
      </c>
      <c r="C41" s="1"/>
      <c r="D41" s="1"/>
      <c r="E41" s="1"/>
      <c r="F41" s="1"/>
      <c r="G41" s="1"/>
      <c r="H41" s="1"/>
      <c r="I41" s="1"/>
      <c r="J41" s="1"/>
      <c r="K41" s="1"/>
      <c r="L41" s="1"/>
      <c r="M41" s="1"/>
      <c r="N41" s="1"/>
      <c r="O41" s="1"/>
      <c r="P41" s="43"/>
    </row>
    <row r="42" spans="2:16" ht="28.5" x14ac:dyDescent="0.25">
      <c r="B42" s="44" t="s">
        <v>51</v>
      </c>
      <c r="C42" s="29" t="s">
        <v>24</v>
      </c>
      <c r="D42" s="29" t="s">
        <v>52</v>
      </c>
      <c r="E42" s="29" t="s">
        <v>60</v>
      </c>
      <c r="F42" s="29"/>
      <c r="G42" s="29" t="s">
        <v>91</v>
      </c>
      <c r="H42" s="27" t="s">
        <v>53</v>
      </c>
      <c r="I42" s="27" t="s">
        <v>54</v>
      </c>
      <c r="J42" s="27" t="s">
        <v>55</v>
      </c>
      <c r="K42" s="29" t="s">
        <v>56</v>
      </c>
      <c r="L42" s="27" t="s">
        <v>64</v>
      </c>
      <c r="M42" s="27" t="s">
        <v>63</v>
      </c>
      <c r="N42" s="29" t="s">
        <v>6</v>
      </c>
      <c r="O42" s="27" t="s">
        <v>62</v>
      </c>
      <c r="P42" s="45" t="s">
        <v>57</v>
      </c>
    </row>
    <row r="43" spans="2:16" ht="15.75" customHeight="1" x14ac:dyDescent="0.25">
      <c r="B43" s="32" t="s">
        <v>31</v>
      </c>
      <c r="C43" s="24" t="e">
        <f>VLOOKUP(B43,①基本情報・研究者一覧!$B$28:$O$37,2,FALSE)</f>
        <v>#N/A</v>
      </c>
      <c r="D43" s="24" t="e">
        <f>VLOOKUP(B43,①基本情報・研究者一覧!$B$28:$O$37,10,FALSE)</f>
        <v>#N/A</v>
      </c>
      <c r="E43" s="24" t="str">
        <f>VLOOKUP(B43,①基本情報・研究者一覧!$B$27:$O$37,9,FALSE)</f>
        <v>受入担当
の本学教員</v>
      </c>
      <c r="F43" s="24" t="e">
        <f>VLOOKUP(E43,①基本情報・研究者一覧!$B$14:$J$24,2,FALSE)</f>
        <v>#N/A</v>
      </c>
      <c r="G43" s="15" t="s">
        <v>7</v>
      </c>
      <c r="H43" s="46" t="e" cm="1">
        <f t="array" ref="H43">INDEX(リスト!$B$10:$D$18,MATCH(D43&amp;G43,リスト!$B$10:$B$18&amp;リスト!$C$10:$C$18,0),3)</f>
        <v>#N/A</v>
      </c>
      <c r="I43" s="33"/>
      <c r="J43" s="33"/>
      <c r="K43" s="24">
        <f>_xlfn.DAYS(J43,I43)</f>
        <v>0</v>
      </c>
      <c r="L43" s="46" t="e">
        <f t="shared" ref="L43:L49" si="6">ROUNDUP(H43*K43/(365/12),-3)</f>
        <v>#N/A</v>
      </c>
      <c r="M43" s="34"/>
      <c r="N43" s="15" t="s">
        <v>7</v>
      </c>
      <c r="O43" s="46" t="e">
        <f>(K43)*(VLOOKUP(N43,リスト!$B$21:$C$24,2,FALSE))</f>
        <v>#N/A</v>
      </c>
      <c r="P43" s="47" t="e">
        <f t="shared" ref="P43:P49" si="7">L43+M43+O43</f>
        <v>#N/A</v>
      </c>
    </row>
    <row r="44" spans="2:16" ht="15.75" customHeight="1" x14ac:dyDescent="0.25">
      <c r="B44" s="32" t="s">
        <v>31</v>
      </c>
      <c r="C44" s="24" t="e">
        <f>VLOOKUP(B44,①基本情報・研究者一覧!$B$28:$O$37,2,FALSE)</f>
        <v>#N/A</v>
      </c>
      <c r="D44" s="24" t="e">
        <f>VLOOKUP(B44,①基本情報・研究者一覧!$B$28:$O$37,10,FALSE)</f>
        <v>#N/A</v>
      </c>
      <c r="E44" s="24" t="str">
        <f>VLOOKUP(B44,①基本情報・研究者一覧!$B$27:$O$37,9,FALSE)</f>
        <v>受入担当
の本学教員</v>
      </c>
      <c r="F44" s="24" t="e">
        <f>VLOOKUP(E44,①基本情報・研究者一覧!$B$14:$J$24,2,FALSE)</f>
        <v>#N/A</v>
      </c>
      <c r="G44" s="15" t="s">
        <v>7</v>
      </c>
      <c r="H44" s="46" t="e" cm="1">
        <f t="array" ref="H44">INDEX(リスト!$B$10:$D$18,MATCH(D44&amp;G44,リスト!$B$10:$B$18&amp;リスト!$C$10:$C$18,0),3)</f>
        <v>#N/A</v>
      </c>
      <c r="I44" s="33"/>
      <c r="J44" s="33"/>
      <c r="K44" s="24">
        <f t="shared" ref="K44:K49" si="8">_xlfn.DAYS(J44,I44)</f>
        <v>0</v>
      </c>
      <c r="L44" s="46" t="e">
        <f t="shared" si="6"/>
        <v>#N/A</v>
      </c>
      <c r="M44" s="34"/>
      <c r="N44" s="15" t="s">
        <v>7</v>
      </c>
      <c r="O44" s="46" t="e">
        <f>(K44)*(VLOOKUP(N44,リスト!$B$21:$C$24,2,FALSE))</f>
        <v>#N/A</v>
      </c>
      <c r="P44" s="47" t="e">
        <f t="shared" si="7"/>
        <v>#N/A</v>
      </c>
    </row>
    <row r="45" spans="2:16" ht="15.75" customHeight="1" x14ac:dyDescent="0.25">
      <c r="B45" s="32" t="s">
        <v>31</v>
      </c>
      <c r="C45" s="24" t="e">
        <f>VLOOKUP(B45,①基本情報・研究者一覧!$B$28:$O$37,2,FALSE)</f>
        <v>#N/A</v>
      </c>
      <c r="D45" s="24" t="e">
        <f>VLOOKUP(B45,①基本情報・研究者一覧!$B$28:$O$37,10,FALSE)</f>
        <v>#N/A</v>
      </c>
      <c r="E45" s="24" t="str">
        <f>VLOOKUP(B45,①基本情報・研究者一覧!$B$27:$O$37,9,FALSE)</f>
        <v>受入担当
の本学教員</v>
      </c>
      <c r="F45" s="24" t="e">
        <f>VLOOKUP(E45,①基本情報・研究者一覧!$B$14:$J$24,2,FALSE)</f>
        <v>#N/A</v>
      </c>
      <c r="G45" s="15" t="s">
        <v>7</v>
      </c>
      <c r="H45" s="46" t="e" cm="1">
        <f t="array" ref="H45">INDEX(リスト!$B$10:$D$18,MATCH(D45&amp;G45,リスト!$B$10:$B$18&amp;リスト!$C$10:$C$18,0),3)</f>
        <v>#N/A</v>
      </c>
      <c r="I45" s="33"/>
      <c r="J45" s="33"/>
      <c r="K45" s="24">
        <f t="shared" si="8"/>
        <v>0</v>
      </c>
      <c r="L45" s="46" t="e">
        <f t="shared" si="6"/>
        <v>#N/A</v>
      </c>
      <c r="M45" s="34"/>
      <c r="N45" s="15" t="s">
        <v>7</v>
      </c>
      <c r="O45" s="46" t="e">
        <f>(K45)*(VLOOKUP(N45,リスト!$B$21:$C$24,2,FALSE))</f>
        <v>#N/A</v>
      </c>
      <c r="P45" s="47" t="e">
        <f t="shared" si="7"/>
        <v>#N/A</v>
      </c>
    </row>
    <row r="46" spans="2:16" ht="15.75" customHeight="1" x14ac:dyDescent="0.25">
      <c r="B46" s="32" t="s">
        <v>31</v>
      </c>
      <c r="C46" s="24" t="e">
        <f>VLOOKUP(B46,①基本情報・研究者一覧!$B$28:$O$37,2,FALSE)</f>
        <v>#N/A</v>
      </c>
      <c r="D46" s="24" t="e">
        <f>VLOOKUP(B46,①基本情報・研究者一覧!$B$28:$O$37,10,FALSE)</f>
        <v>#N/A</v>
      </c>
      <c r="E46" s="24" t="str">
        <f>VLOOKUP(B46,①基本情報・研究者一覧!$B$27:$O$37,9,FALSE)</f>
        <v>受入担当
の本学教員</v>
      </c>
      <c r="F46" s="24" t="e">
        <f>VLOOKUP(E46,①基本情報・研究者一覧!$B$14:$J$24,2,FALSE)</f>
        <v>#N/A</v>
      </c>
      <c r="G46" s="15" t="s">
        <v>7</v>
      </c>
      <c r="H46" s="46" t="e" cm="1">
        <f t="array" ref="H46">INDEX(リスト!$B$10:$D$18,MATCH(D46&amp;G46,リスト!$B$10:$B$18&amp;リスト!$C$10:$C$18,0),3)</f>
        <v>#N/A</v>
      </c>
      <c r="I46" s="33"/>
      <c r="J46" s="33"/>
      <c r="K46" s="24">
        <f t="shared" si="8"/>
        <v>0</v>
      </c>
      <c r="L46" s="46" t="e">
        <f t="shared" si="6"/>
        <v>#N/A</v>
      </c>
      <c r="M46" s="34"/>
      <c r="N46" s="15" t="s">
        <v>7</v>
      </c>
      <c r="O46" s="46" t="e">
        <f>(K46)*(VLOOKUP(N46,リスト!$B$21:$C$24,2,FALSE))</f>
        <v>#N/A</v>
      </c>
      <c r="P46" s="47" t="e">
        <f t="shared" si="7"/>
        <v>#N/A</v>
      </c>
    </row>
    <row r="47" spans="2:16" ht="15.75" customHeight="1" x14ac:dyDescent="0.25">
      <c r="B47" s="32" t="s">
        <v>31</v>
      </c>
      <c r="C47" s="24" t="e">
        <f>VLOOKUP(B47,①基本情報・研究者一覧!$B$28:$O$37,2,FALSE)</f>
        <v>#N/A</v>
      </c>
      <c r="D47" s="24" t="e">
        <f>VLOOKUP(B47,①基本情報・研究者一覧!$B$28:$O$37,10,FALSE)</f>
        <v>#N/A</v>
      </c>
      <c r="E47" s="24" t="str">
        <f>VLOOKUP(B47,①基本情報・研究者一覧!$B$27:$O$37,9,FALSE)</f>
        <v>受入担当
の本学教員</v>
      </c>
      <c r="F47" s="24" t="e">
        <f>VLOOKUP(E47,①基本情報・研究者一覧!$B$14:$J$24,2,FALSE)</f>
        <v>#N/A</v>
      </c>
      <c r="G47" s="15" t="s">
        <v>7</v>
      </c>
      <c r="H47" s="46" t="e" cm="1">
        <f t="array" ref="H47">INDEX(リスト!$B$10:$D$18,MATCH(D47&amp;G47,リスト!$B$10:$B$18&amp;リスト!$C$10:$C$18,0),3)</f>
        <v>#N/A</v>
      </c>
      <c r="I47" s="33"/>
      <c r="J47" s="33"/>
      <c r="K47" s="24">
        <f t="shared" si="8"/>
        <v>0</v>
      </c>
      <c r="L47" s="46" t="e">
        <f t="shared" si="6"/>
        <v>#N/A</v>
      </c>
      <c r="M47" s="34"/>
      <c r="N47" s="15" t="s">
        <v>7</v>
      </c>
      <c r="O47" s="46" t="e">
        <f>(K47)*(VLOOKUP(N47,リスト!$B$21:$C$24,2,FALSE))</f>
        <v>#N/A</v>
      </c>
      <c r="P47" s="47" t="e">
        <f t="shared" si="7"/>
        <v>#N/A</v>
      </c>
    </row>
    <row r="48" spans="2:16" ht="15.75" customHeight="1" x14ac:dyDescent="0.25">
      <c r="B48" s="32" t="s">
        <v>31</v>
      </c>
      <c r="C48" s="24" t="e">
        <f>VLOOKUP(B48,①基本情報・研究者一覧!$B$28:$O$37,2,FALSE)</f>
        <v>#N/A</v>
      </c>
      <c r="D48" s="24" t="e">
        <f>VLOOKUP(B48,①基本情報・研究者一覧!$B$28:$O$37,10,FALSE)</f>
        <v>#N/A</v>
      </c>
      <c r="E48" s="24" t="str">
        <f>VLOOKUP(B48,①基本情報・研究者一覧!$B$27:$O$37,9,FALSE)</f>
        <v>受入担当
の本学教員</v>
      </c>
      <c r="F48" s="24" t="e">
        <f>VLOOKUP(E48,①基本情報・研究者一覧!$B$14:$J$24,2,FALSE)</f>
        <v>#N/A</v>
      </c>
      <c r="G48" s="15" t="s">
        <v>7</v>
      </c>
      <c r="H48" s="46" t="e" cm="1">
        <f t="array" ref="H48">INDEX(リスト!$B$10:$D$18,MATCH(D48&amp;G48,リスト!$B$10:$B$18&amp;リスト!$C$10:$C$18,0),3)</f>
        <v>#N/A</v>
      </c>
      <c r="I48" s="33"/>
      <c r="J48" s="33"/>
      <c r="K48" s="24">
        <f t="shared" si="8"/>
        <v>0</v>
      </c>
      <c r="L48" s="46" t="e">
        <f t="shared" si="6"/>
        <v>#N/A</v>
      </c>
      <c r="M48" s="34"/>
      <c r="N48" s="15" t="s">
        <v>7</v>
      </c>
      <c r="O48" s="46" t="e">
        <f>(K48)*(VLOOKUP(N48,リスト!$B$21:$C$24,2,FALSE))</f>
        <v>#N/A</v>
      </c>
      <c r="P48" s="47" t="e">
        <f t="shared" si="7"/>
        <v>#N/A</v>
      </c>
    </row>
    <row r="49" spans="2:16" ht="15.75" customHeight="1" x14ac:dyDescent="0.25">
      <c r="B49" s="32" t="s">
        <v>31</v>
      </c>
      <c r="C49" s="24" t="e">
        <f>VLOOKUP(B49,①基本情報・研究者一覧!$B$28:$O$37,2,FALSE)</f>
        <v>#N/A</v>
      </c>
      <c r="D49" s="24" t="e">
        <f>VLOOKUP(B49,①基本情報・研究者一覧!$B$28:$O$37,10,FALSE)</f>
        <v>#N/A</v>
      </c>
      <c r="E49" s="24" t="str">
        <f>VLOOKUP(B49,①基本情報・研究者一覧!$B$27:$O$37,9,FALSE)</f>
        <v>受入担当
の本学教員</v>
      </c>
      <c r="F49" s="24" t="e">
        <f>VLOOKUP(E49,①基本情報・研究者一覧!$B$14:$J$24,2,FALSE)</f>
        <v>#N/A</v>
      </c>
      <c r="G49" s="15" t="s">
        <v>7</v>
      </c>
      <c r="H49" s="46" t="e" cm="1">
        <f t="array" ref="H49">INDEX(リスト!$B$10:$D$18,MATCH(D49&amp;G49,リスト!$B$10:$B$18&amp;リスト!$C$10:$C$18,0),3)</f>
        <v>#N/A</v>
      </c>
      <c r="I49" s="33"/>
      <c r="J49" s="33"/>
      <c r="K49" s="24">
        <f t="shared" si="8"/>
        <v>0</v>
      </c>
      <c r="L49" s="46" t="e">
        <f t="shared" si="6"/>
        <v>#N/A</v>
      </c>
      <c r="M49" s="34"/>
      <c r="N49" s="15" t="s">
        <v>7</v>
      </c>
      <c r="O49" s="46" t="e">
        <f>(K49)*(VLOOKUP(N49,リスト!$B$21:$C$24,2,FALSE))</f>
        <v>#N/A</v>
      </c>
      <c r="P49" s="47" t="e">
        <f t="shared" si="7"/>
        <v>#N/A</v>
      </c>
    </row>
    <row r="50" spans="2:16" ht="15.75" customHeight="1" x14ac:dyDescent="0.25">
      <c r="B50" s="42" t="s">
        <v>113</v>
      </c>
      <c r="C50" s="1"/>
      <c r="D50" s="30"/>
      <c r="E50" s="30"/>
      <c r="F50" s="30"/>
      <c r="G50" s="1"/>
      <c r="H50" s="1"/>
      <c r="I50" s="1"/>
      <c r="J50" s="1"/>
      <c r="K50" s="1"/>
      <c r="L50" s="48">
        <f>SUMIFS(L43:L49,L43:L49,"&gt;0")</f>
        <v>0</v>
      </c>
      <c r="M50" s="48">
        <f>SUM(M43:M49)</f>
        <v>0</v>
      </c>
      <c r="N50" s="1"/>
      <c r="O50" s="48">
        <f>SUMIFS(O43:O49,O43:O49,"&gt;0")</f>
        <v>0</v>
      </c>
      <c r="P50" s="49">
        <f>SUMIFS(P43:P49,P43:P49,"&gt;0")</f>
        <v>0</v>
      </c>
    </row>
    <row r="51" spans="2:16" ht="28.5" x14ac:dyDescent="0.25">
      <c r="B51" s="50" t="s">
        <v>114</v>
      </c>
      <c r="C51" s="51" t="s">
        <v>24</v>
      </c>
      <c r="D51" s="52" t="s">
        <v>52</v>
      </c>
      <c r="E51" s="53" t="s">
        <v>117</v>
      </c>
      <c r="F51" s="54"/>
      <c r="G51" s="55"/>
      <c r="H51" s="56"/>
      <c r="I51" s="57" t="s">
        <v>115</v>
      </c>
      <c r="J51" s="58" t="s">
        <v>116</v>
      </c>
      <c r="K51" s="51" t="s">
        <v>56</v>
      </c>
      <c r="L51" s="59"/>
      <c r="M51" s="58" t="s">
        <v>63</v>
      </c>
      <c r="N51" s="59"/>
      <c r="O51" s="27" t="s">
        <v>85</v>
      </c>
      <c r="P51" s="60" t="s">
        <v>57</v>
      </c>
    </row>
    <row r="52" spans="2:16" ht="15.75" customHeight="1" x14ac:dyDescent="0.25">
      <c r="B52" s="35" t="s">
        <v>31</v>
      </c>
      <c r="C52" s="61" t="e">
        <f>VLOOKUP(B52,①基本情報・研究者一覧!$B$15:$I$24,2,FALSE)</f>
        <v>#N/A</v>
      </c>
      <c r="D52" s="62" t="e">
        <f>VLOOKUP(B52,①基本情報・研究者一覧!$B$15:$I$24,5,FALSE)</f>
        <v>#N/A</v>
      </c>
      <c r="E52" s="36" t="s">
        <v>31</v>
      </c>
      <c r="F52" s="63" t="e">
        <f>VLOOKUP(E52,①基本情報・研究者一覧!$B$28:$O$37,2,FALSE)</f>
        <v>#N/A</v>
      </c>
      <c r="G52" s="98" t="e">
        <f>VLOOKUP(E52,①基本情報・研究者一覧!$B$28:$O$37,6,FALSE)</f>
        <v>#N/A</v>
      </c>
      <c r="H52" s="98"/>
      <c r="I52" s="37"/>
      <c r="J52" s="37"/>
      <c r="K52" s="63">
        <f>_xlfn.DAYS(J52,I52)</f>
        <v>0</v>
      </c>
      <c r="L52" s="64"/>
      <c r="M52" s="34"/>
      <c r="N52" s="64"/>
      <c r="O52" s="34"/>
      <c r="P52" s="47">
        <f>M52+O52</f>
        <v>0</v>
      </c>
    </row>
    <row r="53" spans="2:16" ht="15.75" customHeight="1" x14ac:dyDescent="0.25">
      <c r="B53" s="35" t="s">
        <v>31</v>
      </c>
      <c r="C53" s="61" t="e">
        <f>VLOOKUP(B53,①基本情報・研究者一覧!$B$15:$I$24,2,FALSE)</f>
        <v>#N/A</v>
      </c>
      <c r="D53" s="62" t="e">
        <f>VLOOKUP(B53,①基本情報・研究者一覧!$B$15:$I$24,5,FALSE)</f>
        <v>#N/A</v>
      </c>
      <c r="E53" s="36" t="s">
        <v>31</v>
      </c>
      <c r="F53" s="63" t="e">
        <f>VLOOKUP(E53,①基本情報・研究者一覧!$B$28:$O$37,2,FALSE)</f>
        <v>#N/A</v>
      </c>
      <c r="G53" s="98" t="e">
        <f>VLOOKUP(E53,①基本情報・研究者一覧!$B$28:$O$37,6,FALSE)</f>
        <v>#N/A</v>
      </c>
      <c r="H53" s="98"/>
      <c r="I53" s="37"/>
      <c r="J53" s="37"/>
      <c r="K53" s="63">
        <f>_xlfn.DAYS(J53,I53)</f>
        <v>0</v>
      </c>
      <c r="L53" s="64"/>
      <c r="M53" s="34"/>
      <c r="N53" s="64"/>
      <c r="O53" s="34"/>
      <c r="P53" s="47">
        <f>M53+O53</f>
        <v>0</v>
      </c>
    </row>
    <row r="54" spans="2:16" ht="15.75" customHeight="1" thickBot="1" x14ac:dyDescent="0.3">
      <c r="B54" s="65"/>
      <c r="C54" s="66"/>
      <c r="D54" s="67"/>
      <c r="E54" s="67"/>
      <c r="F54" s="67"/>
      <c r="G54" s="66"/>
      <c r="H54" s="66"/>
      <c r="I54" s="66"/>
      <c r="J54" s="66"/>
      <c r="K54" s="66"/>
      <c r="L54" s="68"/>
      <c r="M54" s="68"/>
      <c r="N54" s="66"/>
      <c r="O54" s="68"/>
      <c r="P54" s="69">
        <f>SUM(P52:P53)</f>
        <v>0</v>
      </c>
    </row>
    <row r="55" spans="2:16" ht="15.75" customHeight="1" x14ac:dyDescent="0.25">
      <c r="B55" s="1"/>
      <c r="C55" s="1"/>
      <c r="D55" s="30"/>
      <c r="E55" s="30"/>
      <c r="F55" s="30"/>
      <c r="G55" s="1"/>
      <c r="H55" s="1"/>
      <c r="I55" s="1"/>
      <c r="J55" s="1"/>
      <c r="K55" s="1"/>
      <c r="L55" s="48"/>
      <c r="M55" s="48"/>
      <c r="N55" s="1"/>
      <c r="O55" s="48"/>
      <c r="P55" s="48"/>
    </row>
    <row r="56" spans="2:16" ht="15.75" customHeight="1" x14ac:dyDescent="0.25">
      <c r="B56" s="1" t="s">
        <v>118</v>
      </c>
      <c r="C56" s="1"/>
      <c r="D56" s="30"/>
      <c r="E56" s="30"/>
      <c r="F56" s="30"/>
      <c r="G56" s="1"/>
      <c r="H56" s="1"/>
      <c r="I56" s="1"/>
      <c r="J56" s="1"/>
      <c r="K56" s="1"/>
      <c r="L56" s="48"/>
      <c r="M56" s="48"/>
      <c r="N56" s="1"/>
      <c r="O56" s="48"/>
      <c r="P56" s="48"/>
    </row>
    <row r="57" spans="2:16" ht="15.75" customHeight="1" x14ac:dyDescent="0.25">
      <c r="B57" s="71" t="s">
        <v>97</v>
      </c>
      <c r="C57" s="72" t="str">
        <f>①基本情報・研究者一覧!C6</f>
        <v>選択してください</v>
      </c>
      <c r="D57" s="1"/>
      <c r="E57" s="1"/>
      <c r="F57" s="1"/>
      <c r="G57" s="1"/>
      <c r="H57" s="1"/>
      <c r="I57" s="1"/>
      <c r="J57" s="1"/>
      <c r="K57" s="1"/>
      <c r="L57" s="1"/>
      <c r="M57" s="1"/>
      <c r="N57" s="1"/>
      <c r="O57" s="1"/>
      <c r="P57" s="1"/>
    </row>
    <row r="58" spans="2:16" ht="15.75" customHeight="1" x14ac:dyDescent="0.25">
      <c r="B58" s="1"/>
      <c r="C58" s="1"/>
      <c r="D58" s="1"/>
      <c r="E58" s="1"/>
      <c r="F58" s="1"/>
      <c r="G58" s="1"/>
      <c r="H58" s="1"/>
      <c r="I58" s="1"/>
      <c r="J58" s="1"/>
      <c r="K58" s="1"/>
      <c r="L58" s="1"/>
      <c r="M58" s="1"/>
      <c r="N58" s="1"/>
      <c r="O58" s="1"/>
      <c r="P58" s="1"/>
    </row>
    <row r="59" spans="2:16" ht="15.75" customHeight="1" x14ac:dyDescent="0.25">
      <c r="B59" s="1"/>
      <c r="C59" s="86" t="s">
        <v>66</v>
      </c>
      <c r="D59" s="86"/>
      <c r="E59" s="86"/>
      <c r="F59" s="86"/>
      <c r="G59" s="86"/>
      <c r="H59" s="86"/>
      <c r="I59" s="86"/>
      <c r="J59" s="100" t="s">
        <v>98</v>
      </c>
      <c r="K59" s="100" t="s">
        <v>80</v>
      </c>
      <c r="L59" s="100" t="s">
        <v>79</v>
      </c>
      <c r="M59" s="86" t="s">
        <v>78</v>
      </c>
      <c r="N59" s="1"/>
      <c r="O59" s="1"/>
      <c r="P59" s="1"/>
    </row>
    <row r="60" spans="2:16" ht="15.75" customHeight="1" x14ac:dyDescent="0.25">
      <c r="B60" s="1"/>
      <c r="C60" s="86" t="s">
        <v>65</v>
      </c>
      <c r="D60" s="86" t="s">
        <v>67</v>
      </c>
      <c r="E60" s="86" t="s">
        <v>68</v>
      </c>
      <c r="F60" s="86" t="s">
        <v>72</v>
      </c>
      <c r="G60" s="86"/>
      <c r="H60" s="86"/>
      <c r="I60" s="86"/>
      <c r="J60" s="86"/>
      <c r="K60" s="86"/>
      <c r="L60" s="86"/>
      <c r="M60" s="86"/>
      <c r="N60" s="1"/>
      <c r="O60" s="1"/>
      <c r="P60" s="1"/>
    </row>
    <row r="61" spans="2:16" ht="15.75" customHeight="1" x14ac:dyDescent="0.25">
      <c r="B61" s="1"/>
      <c r="C61" s="86"/>
      <c r="D61" s="86"/>
      <c r="E61" s="86"/>
      <c r="F61" s="86" t="s">
        <v>73</v>
      </c>
      <c r="G61" s="86"/>
      <c r="H61" s="86" t="s">
        <v>76</v>
      </c>
      <c r="I61" s="86"/>
      <c r="J61" s="86"/>
      <c r="K61" s="86"/>
      <c r="L61" s="86"/>
      <c r="M61" s="86"/>
      <c r="N61" s="1"/>
      <c r="O61" s="1"/>
      <c r="P61" s="1"/>
    </row>
    <row r="62" spans="2:16" ht="15.75" customHeight="1" x14ac:dyDescent="0.25">
      <c r="B62" s="1"/>
      <c r="C62" s="99"/>
      <c r="D62" s="99"/>
      <c r="E62" s="99"/>
      <c r="F62" s="73" t="s">
        <v>74</v>
      </c>
      <c r="G62" s="73" t="s">
        <v>75</v>
      </c>
      <c r="H62" s="73" t="s">
        <v>77</v>
      </c>
      <c r="I62" s="73" t="s">
        <v>75</v>
      </c>
      <c r="J62" s="99"/>
      <c r="K62" s="99"/>
      <c r="L62" s="99"/>
      <c r="M62" s="99"/>
      <c r="N62" s="1"/>
      <c r="O62" s="1"/>
      <c r="P62" s="1"/>
    </row>
    <row r="63" spans="2:16" ht="15.75" customHeight="1" x14ac:dyDescent="0.25">
      <c r="B63" s="71" t="s">
        <v>69</v>
      </c>
      <c r="C63" s="74">
        <f>L20</f>
        <v>0</v>
      </c>
      <c r="D63" s="75">
        <f>M20</f>
        <v>0</v>
      </c>
      <c r="E63" s="75">
        <f>O20</f>
        <v>0</v>
      </c>
      <c r="F63" s="38"/>
      <c r="G63" s="76">
        <f>F63*37500</f>
        <v>0</v>
      </c>
      <c r="H63" s="38"/>
      <c r="I63" s="76">
        <f>H63*8000</f>
        <v>0</v>
      </c>
      <c r="J63" s="74">
        <f>P24</f>
        <v>0</v>
      </c>
      <c r="K63" s="75">
        <f>C63+D63+E63+G63+I63+J63</f>
        <v>0</v>
      </c>
      <c r="L63" s="75">
        <f>IF($C$57="新規",500000,0)</f>
        <v>0</v>
      </c>
      <c r="M63" s="77">
        <f>K63+L63</f>
        <v>0</v>
      </c>
      <c r="N63" s="1"/>
      <c r="O63" s="1"/>
      <c r="P63" s="1"/>
    </row>
    <row r="64" spans="2:16" ht="15.75" customHeight="1" x14ac:dyDescent="0.25">
      <c r="B64" s="71" t="s">
        <v>70</v>
      </c>
      <c r="C64" s="75">
        <f>L35</f>
        <v>0</v>
      </c>
      <c r="D64" s="75">
        <f>M35</f>
        <v>0</v>
      </c>
      <c r="E64" s="75">
        <f>O35</f>
        <v>0</v>
      </c>
      <c r="F64" s="38"/>
      <c r="G64" s="76">
        <f t="shared" ref="G64:G65" si="9">F64*37500</f>
        <v>0</v>
      </c>
      <c r="H64" s="38"/>
      <c r="I64" s="76">
        <f t="shared" ref="I64:I65" si="10">H64*8000</f>
        <v>0</v>
      </c>
      <c r="J64" s="74">
        <f>P39</f>
        <v>0</v>
      </c>
      <c r="K64" s="75">
        <f>C64+D64+E64+G64+I64+J64</f>
        <v>0</v>
      </c>
      <c r="L64" s="75">
        <f t="shared" ref="L64:L65" si="11">IF($C$57="新規",500000,0)</f>
        <v>0</v>
      </c>
      <c r="M64" s="77">
        <f t="shared" ref="M64:M65" si="12">K64+L64</f>
        <v>0</v>
      </c>
      <c r="N64" s="1"/>
      <c r="O64" s="1"/>
      <c r="P64" s="1"/>
    </row>
    <row r="65" spans="2:16" ht="15.75" customHeight="1" x14ac:dyDescent="0.25">
      <c r="B65" s="71" t="s">
        <v>71</v>
      </c>
      <c r="C65" s="75">
        <f>L50</f>
        <v>0</v>
      </c>
      <c r="D65" s="75">
        <f>M50</f>
        <v>0</v>
      </c>
      <c r="E65" s="75">
        <f>O50</f>
        <v>0</v>
      </c>
      <c r="F65" s="38"/>
      <c r="G65" s="76">
        <f t="shared" si="9"/>
        <v>0</v>
      </c>
      <c r="H65" s="38"/>
      <c r="I65" s="76">
        <f t="shared" si="10"/>
        <v>0</v>
      </c>
      <c r="J65" s="74">
        <f>P54</f>
        <v>0</v>
      </c>
      <c r="K65" s="75">
        <f>C65+D65+E65+G65+I65+J65</f>
        <v>0</v>
      </c>
      <c r="L65" s="75">
        <f t="shared" si="11"/>
        <v>0</v>
      </c>
      <c r="M65" s="77">
        <f t="shared" si="12"/>
        <v>0</v>
      </c>
      <c r="N65" s="1"/>
      <c r="O65" s="1"/>
      <c r="P65" s="1"/>
    </row>
    <row r="66" spans="2:16" ht="15.75" customHeight="1" x14ac:dyDescent="0.25">
      <c r="B66" s="1"/>
      <c r="C66" s="1"/>
      <c r="D66" s="1"/>
      <c r="E66" s="1"/>
      <c r="G66" s="1"/>
      <c r="I66" s="1"/>
      <c r="J66" s="1"/>
      <c r="K66" s="1"/>
      <c r="L66" s="1"/>
      <c r="M66" s="1"/>
      <c r="N66" s="1"/>
      <c r="O66" s="1"/>
      <c r="P66" s="1"/>
    </row>
    <row r="67" spans="2:16" ht="15.75" customHeight="1" x14ac:dyDescent="0.25"/>
    <row r="68" spans="2:16" ht="15.75" customHeight="1" x14ac:dyDescent="0.25"/>
    <row r="69" spans="2:16" ht="15.75" customHeight="1" x14ac:dyDescent="0.25"/>
    <row r="70" spans="2:16" ht="15.75" customHeight="1" x14ac:dyDescent="0.25"/>
    <row r="71" spans="2:16" ht="15.75" customHeight="1" x14ac:dyDescent="0.25"/>
    <row r="72" spans="2:16" ht="15.75" customHeight="1" x14ac:dyDescent="0.25"/>
    <row r="73" spans="2:16" ht="15.75" customHeight="1" x14ac:dyDescent="0.25"/>
    <row r="74" spans="2:16" ht="15.75" customHeight="1" x14ac:dyDescent="0.25"/>
    <row r="75" spans="2:16" ht="15.75" customHeight="1" x14ac:dyDescent="0.25"/>
    <row r="76" spans="2:16" ht="15.75" customHeight="1" x14ac:dyDescent="0.25"/>
    <row r="77" spans="2:16" ht="15.75" customHeight="1" x14ac:dyDescent="0.25"/>
    <row r="78" spans="2:16" ht="15.75" customHeight="1" x14ac:dyDescent="0.25"/>
    <row r="79" spans="2:16" ht="15.75" customHeight="1" x14ac:dyDescent="0.25"/>
    <row r="80" spans="2:16"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sheetData>
  <sheetProtection algorithmName="SHA-512" hashValue="AzDdVvPAUU5ykL0D1Ct1BCEnUu78eALj5XrGEblpuboZt2op5Qaam2wvLG0xJpCv6/OLB5Klg+b7wONJCeaysQ==" saltValue="cD/y6Jas0ZdkcBFHK7n3CA==" spinCount="100000" sheet="1" objects="1" scenarios="1"/>
  <mergeCells count="17">
    <mergeCell ref="M59:M62"/>
    <mergeCell ref="C60:C62"/>
    <mergeCell ref="D60:D62"/>
    <mergeCell ref="E60:E62"/>
    <mergeCell ref="F60:I60"/>
    <mergeCell ref="F61:G61"/>
    <mergeCell ref="H61:I61"/>
    <mergeCell ref="C59:I59"/>
    <mergeCell ref="J59:J62"/>
    <mergeCell ref="K59:K62"/>
    <mergeCell ref="L59:L62"/>
    <mergeCell ref="G53:H53"/>
    <mergeCell ref="G22:H22"/>
    <mergeCell ref="G23:H23"/>
    <mergeCell ref="G37:H37"/>
    <mergeCell ref="G38:H38"/>
    <mergeCell ref="G52:H52"/>
  </mergeCells>
  <phoneticPr fontId="3"/>
  <conditionalFormatting sqref="G13:G19 N13:N19 G28:G34 N28:N34 G43:G49 N43:N49">
    <cfRule type="cellIs" dxfId="23" priority="32" stopIfTrue="1" operator="equal">
      <formula>"選択してください"</formula>
    </cfRule>
  </conditionalFormatting>
  <conditionalFormatting sqref="B13:B19 B28:B34 B43:B49">
    <cfRule type="cellIs" dxfId="22" priority="23" operator="equal">
      <formula>"整理番号"</formula>
    </cfRule>
  </conditionalFormatting>
  <conditionalFormatting sqref="B22:B23">
    <cfRule type="cellIs" dxfId="21" priority="10" operator="equal">
      <formula>"整理番号"</formula>
    </cfRule>
  </conditionalFormatting>
  <conditionalFormatting sqref="E22:E23">
    <cfRule type="cellIs" dxfId="20" priority="9" operator="equal">
      <formula>"整理番号"</formula>
    </cfRule>
  </conditionalFormatting>
  <conditionalFormatting sqref="B37:B38">
    <cfRule type="cellIs" dxfId="19" priority="8" operator="equal">
      <formula>"整理番号"</formula>
    </cfRule>
  </conditionalFormatting>
  <conditionalFormatting sqref="E37:E38">
    <cfRule type="cellIs" dxfId="18" priority="7" operator="equal">
      <formula>"整理番号"</formula>
    </cfRule>
  </conditionalFormatting>
  <conditionalFormatting sqref="B52:B53">
    <cfRule type="cellIs" dxfId="17" priority="6" operator="equal">
      <formula>"整理番号"</formula>
    </cfRule>
  </conditionalFormatting>
  <conditionalFormatting sqref="E52:E53">
    <cfRule type="cellIs" dxfId="16" priority="5" operator="equal">
      <formula>"整理番号"</formula>
    </cfRule>
  </conditionalFormatting>
  <conditionalFormatting sqref="K63:K65">
    <cfRule type="cellIs" dxfId="15" priority="4" operator="greaterThan">
      <formula>5000000</formula>
    </cfRule>
  </conditionalFormatting>
  <dataValidations count="1">
    <dataValidation allowBlank="1" showErrorMessage="1" sqref="C57" xr:uid="{D27897A8-6825-444C-B04F-8BE2F2E49549}"/>
  </dataValidations>
  <pageMargins left="0.7" right="0.7" top="0.75" bottom="0.75" header="0" footer="0"/>
  <pageSetup paperSize="9" scale="45"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DB757E07-9AB4-AB44-A105-D19AAEB45A6C}">
            <xm:f>IF(①基本情報・研究者一覧!$C$6=リスト!$G$5,TRUE,FALSE)</xm:f>
            <x14:dxf>
              <font>
                <u val="none"/>
                <color auto="1"/>
              </font>
              <fill>
                <patternFill>
                  <fgColor theme="1"/>
                  <bgColor theme="1"/>
                </patternFill>
              </fill>
            </x14:dxf>
          </x14:cfRule>
          <xm:sqref>B43:P49</xm:sqref>
        </x14:conditionalFormatting>
        <x14:conditionalFormatting xmlns:xm="http://schemas.microsoft.com/office/excel/2006/main">
          <x14:cfRule type="expression" priority="2" id="{B0745BB8-5F42-0D40-A71D-5BD54D829BBC}">
            <xm:f>IF(①基本情報・研究者一覧!$C$6=リスト!$G$5,TRUE,FALSE)</xm:f>
            <x14:dxf>
              <font>
                <color auto="1"/>
              </font>
              <fill>
                <patternFill>
                  <fgColor theme="1"/>
                  <bgColor theme="1"/>
                </patternFill>
              </fill>
            </x14:dxf>
          </x14:cfRule>
          <xm:sqref>B52:P53</xm:sqref>
        </x14:conditionalFormatting>
        <x14:conditionalFormatting xmlns:xm="http://schemas.microsoft.com/office/excel/2006/main">
          <x14:cfRule type="expression" priority="1" id="{CFA51FE5-3805-F340-A3D7-9A4E61E0073D}">
            <xm:f>IF(①基本情報・研究者一覧!$C$6=リスト!$G$5,TRUE,FALSE)</xm:f>
            <x14:dxf>
              <fill>
                <patternFill>
                  <fgColor theme="1"/>
                  <bgColor theme="1"/>
                </patternFill>
              </fill>
            </x14:dxf>
          </x14:cfRule>
          <xm:sqref>C65:M65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ErrorMessage="1" xr:uid="{0F9443DF-8E35-8041-97BF-B9260F111BA1}">
          <x14:formula1>
            <xm:f>リスト!$D$3:$D$6</xm:f>
          </x14:formula1>
          <xm:sqref>G13:G19 G28:G34 G43:G49</xm:sqref>
        </x14:dataValidation>
        <x14:dataValidation type="list" allowBlank="1" showErrorMessage="1" xr:uid="{C4376749-383F-6240-8757-06D1E2F8FB93}">
          <x14:formula1>
            <xm:f>リスト!$E$3:$E$7</xm:f>
          </x14:formula1>
          <xm:sqref>N13:N19 N28:N34 N43:N49</xm:sqref>
        </x14:dataValidation>
        <x14:dataValidation type="list" allowBlank="1" showInputMessage="1" showErrorMessage="1" xr:uid="{B9F09904-8F5E-7E47-89BF-765B5AA51878}">
          <x14:formula1>
            <xm:f>①基本情報・研究者一覧!$B$27:$B$37</xm:f>
          </x14:formula1>
          <xm:sqref>E22:E23 E37:E38 E52:E53 B13:B19 B28:B34 B43:B49</xm:sqref>
        </x14:dataValidation>
        <x14:dataValidation type="list" allowBlank="1" showInputMessage="1" showErrorMessage="1" xr:uid="{2F8B0BB1-9D92-274D-A525-048363C20712}">
          <x14:formula1>
            <xm:f>①基本情報・研究者一覧!$B$14:$B$24</xm:f>
          </x14:formula1>
          <xm:sqref>B22:B23 B37:B38 B52:B53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65B62-09F5-8A43-8A8C-848EC462FAA2}">
  <sheetPr>
    <pageSetUpPr fitToPage="1"/>
  </sheetPr>
  <dimension ref="A1:AC994"/>
  <sheetViews>
    <sheetView view="pageBreakPreview" zoomScale="70" zoomScaleNormal="100" zoomScaleSheetLayoutView="70" workbookViewId="0">
      <selection activeCell="C19" sqref="C19"/>
    </sheetView>
  </sheetViews>
  <sheetFormatPr defaultColWidth="11.125" defaultRowHeight="15" customHeight="1" x14ac:dyDescent="0.25"/>
  <cols>
    <col min="1" max="1" width="3.375" style="14" customWidth="1"/>
    <col min="2" max="2" width="9.5" style="14" customWidth="1"/>
    <col min="3" max="3" width="23.875" style="14" customWidth="1"/>
    <col min="4" max="4" width="15.625" style="14" customWidth="1"/>
    <col min="5" max="5" width="7" style="14" customWidth="1"/>
    <col min="6" max="7" width="13.5" style="14" customWidth="1"/>
    <col min="8" max="8" width="25.375" style="14" bestFit="1" customWidth="1"/>
    <col min="9" max="9" width="12.125" style="14" customWidth="1"/>
    <col min="10" max="10" width="17" style="14" customWidth="1"/>
    <col min="11" max="11" width="12" style="14" bestFit="1" customWidth="1"/>
    <col min="12" max="12" width="4.125" style="14" customWidth="1"/>
    <col min="13" max="13" width="12" style="14" customWidth="1"/>
    <col min="14" max="14" width="14.375" style="14" customWidth="1"/>
    <col min="15" max="15" width="17.625" style="14" bestFit="1" customWidth="1"/>
    <col min="16" max="17" width="15.625" style="14" customWidth="1"/>
    <col min="18" max="18" width="19" style="14" customWidth="1"/>
    <col min="19" max="29" width="8.375" style="14" customWidth="1"/>
    <col min="30" max="16384" width="11.125" style="14"/>
  </cols>
  <sheetData>
    <row r="1" spans="2:18" ht="14.25" x14ac:dyDescent="0.25">
      <c r="B1" s="1"/>
      <c r="C1" s="1"/>
      <c r="D1" s="1"/>
      <c r="E1" s="1"/>
      <c r="F1" s="1"/>
      <c r="G1" s="1"/>
      <c r="H1" s="1"/>
      <c r="I1" s="1"/>
      <c r="J1" s="1"/>
      <c r="K1" s="1"/>
      <c r="L1" s="1"/>
      <c r="M1" s="1"/>
      <c r="N1" s="1"/>
      <c r="O1" s="1"/>
      <c r="P1" s="1"/>
      <c r="Q1" s="1"/>
      <c r="R1" s="1"/>
    </row>
    <row r="2" spans="2:18" ht="14.25" x14ac:dyDescent="0.25">
      <c r="B2" s="1" t="s">
        <v>125</v>
      </c>
      <c r="C2" s="1"/>
      <c r="D2" s="1"/>
      <c r="E2" s="1"/>
      <c r="F2" s="1"/>
      <c r="G2" s="1"/>
      <c r="H2" s="1"/>
      <c r="I2" s="1"/>
      <c r="J2" s="1"/>
      <c r="K2" s="1"/>
      <c r="L2" s="1"/>
      <c r="M2" s="1"/>
      <c r="N2" s="1"/>
      <c r="O2" s="1"/>
      <c r="P2" s="1"/>
      <c r="Q2" s="1"/>
      <c r="R2" s="1"/>
    </row>
    <row r="3" spans="2:18" ht="14.25" x14ac:dyDescent="0.25">
      <c r="B3" s="1"/>
      <c r="C3" s="1"/>
      <c r="D3" s="1"/>
      <c r="E3" s="1"/>
      <c r="F3" s="1"/>
      <c r="G3" s="1"/>
      <c r="H3" s="1"/>
      <c r="I3" s="1"/>
      <c r="J3" s="1"/>
      <c r="K3" s="1"/>
      <c r="L3" s="1"/>
      <c r="M3" s="1"/>
      <c r="N3" s="1"/>
      <c r="O3" s="1"/>
      <c r="P3" s="1"/>
      <c r="Q3" s="1"/>
      <c r="R3" s="1"/>
    </row>
    <row r="4" spans="2:18" ht="14.25" x14ac:dyDescent="0.25">
      <c r="B4" s="1" t="s">
        <v>161</v>
      </c>
      <c r="C4" s="1"/>
      <c r="D4" s="1"/>
      <c r="E4" s="1"/>
      <c r="F4" s="1"/>
      <c r="G4" s="1"/>
      <c r="H4" s="1"/>
      <c r="I4" s="1"/>
      <c r="J4" s="1"/>
      <c r="K4" s="1"/>
      <c r="L4" s="1"/>
      <c r="M4" s="1"/>
      <c r="N4" s="1"/>
      <c r="O4" s="1"/>
      <c r="P4" s="1"/>
      <c r="Q4" s="1"/>
      <c r="R4" s="1"/>
    </row>
    <row r="5" spans="2:18" ht="14.25" x14ac:dyDescent="0.25">
      <c r="B5" s="1" t="s">
        <v>171</v>
      </c>
      <c r="C5" s="1"/>
      <c r="D5" s="1"/>
      <c r="E5" s="1"/>
      <c r="F5" s="1"/>
      <c r="G5" s="1"/>
      <c r="H5" s="1"/>
      <c r="I5" s="1"/>
      <c r="J5" s="1"/>
      <c r="K5" s="1"/>
      <c r="L5" s="1"/>
      <c r="M5" s="1"/>
      <c r="N5" s="1"/>
      <c r="O5" s="1"/>
      <c r="P5" s="1"/>
      <c r="Q5" s="1"/>
      <c r="R5" s="1"/>
    </row>
    <row r="6" spans="2:18" ht="14.25" x14ac:dyDescent="0.25">
      <c r="B6" s="1" t="s">
        <v>172</v>
      </c>
      <c r="C6" s="1"/>
      <c r="D6" s="1"/>
      <c r="E6" s="1"/>
      <c r="F6" s="1"/>
      <c r="G6" s="1"/>
      <c r="H6" s="1"/>
      <c r="I6" s="1"/>
      <c r="J6" s="1"/>
      <c r="K6" s="1"/>
      <c r="L6" s="1"/>
      <c r="M6" s="1"/>
      <c r="N6" s="1"/>
      <c r="O6" s="1"/>
      <c r="P6" s="1"/>
      <c r="Q6" s="1"/>
      <c r="R6" s="1"/>
    </row>
    <row r="7" spans="2:18" ht="14.25" x14ac:dyDescent="0.25">
      <c r="B7" s="1"/>
      <c r="C7" s="1"/>
      <c r="D7" s="30">
        <v>45017</v>
      </c>
      <c r="E7" s="30" t="s">
        <v>23</v>
      </c>
      <c r="F7" s="1"/>
      <c r="G7" s="1"/>
      <c r="H7" s="1"/>
      <c r="I7" s="1" t="s">
        <v>122</v>
      </c>
      <c r="J7" s="1"/>
      <c r="K7" s="1"/>
      <c r="L7" s="1"/>
      <c r="M7" s="1"/>
      <c r="N7" s="1" t="s">
        <v>163</v>
      </c>
      <c r="O7" s="1"/>
      <c r="P7" s="1"/>
      <c r="Q7" s="1"/>
      <c r="R7" s="1"/>
    </row>
    <row r="8" spans="2:18" ht="37.5" customHeight="1" x14ac:dyDescent="0.25">
      <c r="B8" s="29" t="s">
        <v>31</v>
      </c>
      <c r="C8" s="29" t="s">
        <v>24</v>
      </c>
      <c r="D8" s="27" t="s">
        <v>25</v>
      </c>
      <c r="E8" s="29" t="s">
        <v>26</v>
      </c>
      <c r="F8" s="27" t="s">
        <v>127</v>
      </c>
      <c r="G8" s="27" t="s">
        <v>128</v>
      </c>
      <c r="H8" s="29" t="s">
        <v>131</v>
      </c>
      <c r="I8" s="27" t="s">
        <v>129</v>
      </c>
      <c r="J8" s="27" t="s">
        <v>153</v>
      </c>
      <c r="K8" s="27" t="s">
        <v>93</v>
      </c>
      <c r="L8" s="79"/>
      <c r="M8" s="27" t="s">
        <v>160</v>
      </c>
      <c r="N8" s="27" t="s">
        <v>156</v>
      </c>
      <c r="O8" s="27" t="s">
        <v>158</v>
      </c>
      <c r="P8" s="57" t="s">
        <v>115</v>
      </c>
      <c r="Q8" s="80" t="s">
        <v>116</v>
      </c>
      <c r="R8" s="6" t="s">
        <v>177</v>
      </c>
    </row>
    <row r="9" spans="2:18" ht="30" customHeight="1" x14ac:dyDescent="0.25">
      <c r="B9" s="28" t="s">
        <v>143</v>
      </c>
      <c r="C9" s="17"/>
      <c r="D9" s="18"/>
      <c r="E9" s="24">
        <f>ROUNDDOWN(YEARFRAC(D9,$D$7,1),0)</f>
        <v>123</v>
      </c>
      <c r="F9" s="17"/>
      <c r="G9" s="17"/>
      <c r="H9" s="17"/>
      <c r="I9" s="20" t="s">
        <v>31</v>
      </c>
      <c r="J9" s="82" t="e">
        <f>VLOOKUP(I9,①基本情報・研究者一覧!$B$15:$C$24,2,FALSE)</f>
        <v>#N/A</v>
      </c>
      <c r="K9" s="26" t="str">
        <f>IF(E9&lt;40,"○","－")</f>
        <v>－</v>
      </c>
      <c r="L9" s="83"/>
      <c r="M9" s="23" t="s">
        <v>88</v>
      </c>
      <c r="N9" s="20" t="s">
        <v>31</v>
      </c>
      <c r="O9" s="82" t="e">
        <f>VLOOKUP(N9,①基本情報・研究者一覧!$B$28:$C$37,2,FALSE)</f>
        <v>#N/A</v>
      </c>
      <c r="P9" s="33"/>
      <c r="Q9" s="78"/>
      <c r="R9" s="17"/>
    </row>
    <row r="10" spans="2:18" ht="30" customHeight="1" x14ac:dyDescent="0.25">
      <c r="B10" s="28" t="s">
        <v>144</v>
      </c>
      <c r="C10" s="17"/>
      <c r="D10" s="18"/>
      <c r="E10" s="24">
        <f t="shared" ref="E10:E18" si="0">ROUNDDOWN(YEARFRAC(D10,$D$7,1),0)</f>
        <v>123</v>
      </c>
      <c r="F10" s="17"/>
      <c r="G10" s="17"/>
      <c r="H10" s="17"/>
      <c r="I10" s="20" t="s">
        <v>31</v>
      </c>
      <c r="J10" s="82" t="e">
        <f>VLOOKUP(I10,①基本情報・研究者一覧!$B$15:$C$24,2,FALSE)</f>
        <v>#N/A</v>
      </c>
      <c r="K10" s="26" t="str">
        <f t="shared" ref="K10:K18" si="1">IF(E10&lt;40,"○","－")</f>
        <v>－</v>
      </c>
      <c r="L10" s="83"/>
      <c r="M10" s="23" t="s">
        <v>88</v>
      </c>
      <c r="N10" s="20" t="s">
        <v>31</v>
      </c>
      <c r="O10" s="82" t="e">
        <f>VLOOKUP(N10,①基本情報・研究者一覧!$B$28:$C$37,2,FALSE)</f>
        <v>#N/A</v>
      </c>
      <c r="P10" s="33"/>
      <c r="Q10" s="78"/>
      <c r="R10" s="17"/>
    </row>
    <row r="11" spans="2:18" ht="30" customHeight="1" x14ac:dyDescent="0.25">
      <c r="B11" s="28" t="s">
        <v>145</v>
      </c>
      <c r="C11" s="17"/>
      <c r="D11" s="18"/>
      <c r="E11" s="24">
        <f t="shared" si="0"/>
        <v>123</v>
      </c>
      <c r="F11" s="17"/>
      <c r="G11" s="17"/>
      <c r="H11" s="17"/>
      <c r="I11" s="20" t="s">
        <v>31</v>
      </c>
      <c r="J11" s="82" t="e">
        <f>VLOOKUP(I11,①基本情報・研究者一覧!$B$15:$C$24,2,FALSE)</f>
        <v>#N/A</v>
      </c>
      <c r="K11" s="26" t="str">
        <f t="shared" si="1"/>
        <v>－</v>
      </c>
      <c r="L11" s="83"/>
      <c r="M11" s="23" t="s">
        <v>88</v>
      </c>
      <c r="N11" s="20" t="s">
        <v>31</v>
      </c>
      <c r="O11" s="82" t="e">
        <f>VLOOKUP(N11,①基本情報・研究者一覧!$B$28:$C$37,2,FALSE)</f>
        <v>#N/A</v>
      </c>
      <c r="P11" s="33"/>
      <c r="Q11" s="78"/>
      <c r="R11" s="17"/>
    </row>
    <row r="12" spans="2:18" ht="30" customHeight="1" x14ac:dyDescent="0.25">
      <c r="B12" s="28" t="s">
        <v>146</v>
      </c>
      <c r="C12" s="17"/>
      <c r="D12" s="18"/>
      <c r="E12" s="24">
        <f t="shared" si="0"/>
        <v>123</v>
      </c>
      <c r="F12" s="17"/>
      <c r="G12" s="17"/>
      <c r="H12" s="17"/>
      <c r="I12" s="20" t="s">
        <v>31</v>
      </c>
      <c r="J12" s="82" t="e">
        <f>VLOOKUP(I12,①基本情報・研究者一覧!$B$15:$C$24,2,FALSE)</f>
        <v>#N/A</v>
      </c>
      <c r="K12" s="26" t="str">
        <f t="shared" si="1"/>
        <v>－</v>
      </c>
      <c r="L12" s="83"/>
      <c r="M12" s="23" t="s">
        <v>88</v>
      </c>
      <c r="N12" s="20" t="s">
        <v>31</v>
      </c>
      <c r="O12" s="82" t="e">
        <f>VLOOKUP(N12,①基本情報・研究者一覧!$B$28:$C$37,2,FALSE)</f>
        <v>#N/A</v>
      </c>
      <c r="P12" s="33"/>
      <c r="Q12" s="78"/>
      <c r="R12" s="17"/>
    </row>
    <row r="13" spans="2:18" ht="30" customHeight="1" x14ac:dyDescent="0.25">
      <c r="B13" s="28" t="s">
        <v>147</v>
      </c>
      <c r="C13" s="17"/>
      <c r="D13" s="18"/>
      <c r="E13" s="24">
        <f t="shared" si="0"/>
        <v>123</v>
      </c>
      <c r="F13" s="17"/>
      <c r="G13" s="17"/>
      <c r="H13" s="17"/>
      <c r="I13" s="20" t="s">
        <v>31</v>
      </c>
      <c r="J13" s="82" t="e">
        <f>VLOOKUP(I13,①基本情報・研究者一覧!$B$15:$C$24,2,FALSE)</f>
        <v>#N/A</v>
      </c>
      <c r="K13" s="26" t="str">
        <f t="shared" si="1"/>
        <v>－</v>
      </c>
      <c r="L13" s="83"/>
      <c r="M13" s="23" t="s">
        <v>88</v>
      </c>
      <c r="N13" s="20" t="s">
        <v>31</v>
      </c>
      <c r="O13" s="82" t="e">
        <f>VLOOKUP(N13,①基本情報・研究者一覧!$B$28:$C$37,2,FALSE)</f>
        <v>#N/A</v>
      </c>
      <c r="P13" s="33"/>
      <c r="Q13" s="78"/>
      <c r="R13" s="17"/>
    </row>
    <row r="14" spans="2:18" ht="30" customHeight="1" x14ac:dyDescent="0.25">
      <c r="B14" s="28" t="s">
        <v>148</v>
      </c>
      <c r="C14" s="17"/>
      <c r="D14" s="18"/>
      <c r="E14" s="24">
        <f t="shared" si="0"/>
        <v>123</v>
      </c>
      <c r="F14" s="17"/>
      <c r="G14" s="17"/>
      <c r="H14" s="17"/>
      <c r="I14" s="20" t="s">
        <v>31</v>
      </c>
      <c r="J14" s="82" t="e">
        <f>VLOOKUP(I14,①基本情報・研究者一覧!$B$15:$C$24,2,FALSE)</f>
        <v>#N/A</v>
      </c>
      <c r="K14" s="26" t="str">
        <f t="shared" si="1"/>
        <v>－</v>
      </c>
      <c r="L14" s="83"/>
      <c r="M14" s="23" t="s">
        <v>88</v>
      </c>
      <c r="N14" s="20" t="s">
        <v>31</v>
      </c>
      <c r="O14" s="82" t="e">
        <f>VLOOKUP(N14,①基本情報・研究者一覧!$B$28:$C$37,2,FALSE)</f>
        <v>#N/A</v>
      </c>
      <c r="P14" s="33"/>
      <c r="Q14" s="78"/>
      <c r="R14" s="17"/>
    </row>
    <row r="15" spans="2:18" ht="30" customHeight="1" x14ac:dyDescent="0.25">
      <c r="B15" s="28" t="s">
        <v>149</v>
      </c>
      <c r="C15" s="17"/>
      <c r="D15" s="18"/>
      <c r="E15" s="24">
        <f t="shared" si="0"/>
        <v>123</v>
      </c>
      <c r="F15" s="17"/>
      <c r="G15" s="17"/>
      <c r="H15" s="17"/>
      <c r="I15" s="20" t="s">
        <v>31</v>
      </c>
      <c r="J15" s="82" t="e">
        <f>VLOOKUP(I15,①基本情報・研究者一覧!$B$15:$C$24,2,FALSE)</f>
        <v>#N/A</v>
      </c>
      <c r="K15" s="26" t="str">
        <f t="shared" si="1"/>
        <v>－</v>
      </c>
      <c r="L15" s="83"/>
      <c r="M15" s="23" t="s">
        <v>88</v>
      </c>
      <c r="N15" s="20" t="s">
        <v>31</v>
      </c>
      <c r="O15" s="82" t="e">
        <f>VLOOKUP(N15,①基本情報・研究者一覧!$B$28:$C$37,2,FALSE)</f>
        <v>#N/A</v>
      </c>
      <c r="P15" s="33"/>
      <c r="Q15" s="78"/>
      <c r="R15" s="17"/>
    </row>
    <row r="16" spans="2:18" ht="30" customHeight="1" x14ac:dyDescent="0.25">
      <c r="B16" s="28" t="s">
        <v>150</v>
      </c>
      <c r="C16" s="17"/>
      <c r="D16" s="18"/>
      <c r="E16" s="24">
        <f t="shared" si="0"/>
        <v>123</v>
      </c>
      <c r="F16" s="17"/>
      <c r="G16" s="17"/>
      <c r="H16" s="17"/>
      <c r="I16" s="20" t="s">
        <v>31</v>
      </c>
      <c r="J16" s="82" t="e">
        <f>VLOOKUP(I16,①基本情報・研究者一覧!$B$15:$C$24,2,FALSE)</f>
        <v>#N/A</v>
      </c>
      <c r="K16" s="26" t="str">
        <f t="shared" si="1"/>
        <v>－</v>
      </c>
      <c r="L16" s="83"/>
      <c r="M16" s="23" t="s">
        <v>88</v>
      </c>
      <c r="N16" s="20" t="s">
        <v>31</v>
      </c>
      <c r="O16" s="82" t="e">
        <f>VLOOKUP(N16,①基本情報・研究者一覧!$B$28:$C$37,2,FALSE)</f>
        <v>#N/A</v>
      </c>
      <c r="P16" s="33"/>
      <c r="Q16" s="78"/>
      <c r="R16" s="17"/>
    </row>
    <row r="17" spans="1:29" ht="30" customHeight="1" x14ac:dyDescent="0.25">
      <c r="B17" s="28" t="s">
        <v>151</v>
      </c>
      <c r="C17" s="17"/>
      <c r="D17" s="18"/>
      <c r="E17" s="24">
        <f t="shared" si="0"/>
        <v>123</v>
      </c>
      <c r="F17" s="17"/>
      <c r="G17" s="17"/>
      <c r="H17" s="17"/>
      <c r="I17" s="20" t="s">
        <v>31</v>
      </c>
      <c r="J17" s="82" t="e">
        <f>VLOOKUP(I17,①基本情報・研究者一覧!$B$15:$C$24,2,FALSE)</f>
        <v>#N/A</v>
      </c>
      <c r="K17" s="26" t="str">
        <f t="shared" si="1"/>
        <v>－</v>
      </c>
      <c r="L17" s="83"/>
      <c r="M17" s="23" t="s">
        <v>88</v>
      </c>
      <c r="N17" s="20" t="s">
        <v>31</v>
      </c>
      <c r="O17" s="82" t="e">
        <f>VLOOKUP(N17,①基本情報・研究者一覧!$B$28:$C$37,2,FALSE)</f>
        <v>#N/A</v>
      </c>
      <c r="P17" s="33"/>
      <c r="Q17" s="78"/>
      <c r="R17" s="17"/>
    </row>
    <row r="18" spans="1:29" ht="30" customHeight="1" x14ac:dyDescent="0.25">
      <c r="B18" s="28" t="s">
        <v>152</v>
      </c>
      <c r="C18" s="17"/>
      <c r="D18" s="18"/>
      <c r="E18" s="24">
        <f t="shared" si="0"/>
        <v>123</v>
      </c>
      <c r="F18" s="17"/>
      <c r="G18" s="17"/>
      <c r="H18" s="17"/>
      <c r="I18" s="20" t="s">
        <v>31</v>
      </c>
      <c r="J18" s="82" t="e">
        <f>VLOOKUP(I18,①基本情報・研究者一覧!$B$15:$C$24,2,FALSE)</f>
        <v>#N/A</v>
      </c>
      <c r="K18" s="26" t="str">
        <f t="shared" si="1"/>
        <v>－</v>
      </c>
      <c r="L18" s="83"/>
      <c r="M18" s="23" t="s">
        <v>88</v>
      </c>
      <c r="N18" s="20" t="s">
        <v>31</v>
      </c>
      <c r="O18" s="82" t="e">
        <f>VLOOKUP(N18,①基本情報・研究者一覧!$B$28:$C$37,2,FALSE)</f>
        <v>#N/A</v>
      </c>
      <c r="P18" s="33"/>
      <c r="Q18" s="78"/>
      <c r="R18" s="17"/>
    </row>
    <row r="19" spans="1:29" ht="15.75" customHeight="1" x14ac:dyDescent="0.25">
      <c r="B19" s="1"/>
      <c r="C19" s="1"/>
      <c r="D19" s="1"/>
      <c r="E19" s="1"/>
      <c r="F19" s="1"/>
      <c r="G19" s="1"/>
      <c r="H19" s="1"/>
      <c r="I19" s="1"/>
      <c r="J19" s="1"/>
      <c r="K19" s="1"/>
      <c r="L19" s="1"/>
      <c r="M19" s="1"/>
      <c r="N19" s="1"/>
      <c r="O19" s="1"/>
      <c r="P19" s="1"/>
      <c r="Q19" s="1"/>
      <c r="R19" s="1"/>
    </row>
    <row r="20" spans="1:29" ht="15.75" customHeight="1" x14ac:dyDescent="0.25">
      <c r="B20" s="1" t="s">
        <v>130</v>
      </c>
      <c r="C20" s="1"/>
      <c r="D20" s="1"/>
      <c r="E20" s="1"/>
      <c r="F20" s="1"/>
      <c r="G20" s="1"/>
      <c r="H20" s="1"/>
      <c r="I20" s="1"/>
      <c r="J20" s="1"/>
      <c r="K20" s="1"/>
      <c r="L20" s="1"/>
      <c r="M20" s="1"/>
      <c r="N20" s="1"/>
      <c r="O20" s="1"/>
      <c r="P20" s="1"/>
      <c r="Q20" s="1"/>
      <c r="R20" s="1"/>
    </row>
    <row r="21" spans="1:29" ht="15.75" customHeight="1" x14ac:dyDescent="0.25">
      <c r="B21" s="1" t="s">
        <v>173</v>
      </c>
      <c r="C21" s="1"/>
      <c r="D21" s="1"/>
      <c r="E21" s="1"/>
      <c r="F21" s="1"/>
      <c r="G21" s="1"/>
      <c r="H21" s="1"/>
      <c r="I21" s="1"/>
      <c r="J21" s="1"/>
      <c r="K21" s="1"/>
      <c r="L21" s="1"/>
      <c r="M21" s="1"/>
      <c r="N21" s="1"/>
      <c r="O21" s="1"/>
      <c r="P21" s="1"/>
      <c r="Q21" s="1"/>
      <c r="R21" s="1"/>
    </row>
    <row r="22" spans="1:29" ht="15.75" customHeight="1" x14ac:dyDescent="0.25">
      <c r="B22" s="1" t="s">
        <v>174</v>
      </c>
      <c r="C22" s="1"/>
      <c r="D22" s="1"/>
      <c r="E22" s="1"/>
      <c r="F22" s="1"/>
      <c r="G22" s="1"/>
      <c r="H22" s="1"/>
      <c r="I22" s="1"/>
      <c r="J22" s="1"/>
      <c r="K22" s="1"/>
      <c r="L22" s="1"/>
      <c r="M22" s="1"/>
      <c r="N22" s="1"/>
      <c r="O22" s="1"/>
      <c r="P22" s="1"/>
      <c r="Q22" s="1"/>
      <c r="R22" s="1"/>
    </row>
    <row r="23" spans="1:29" ht="15.75" customHeight="1" x14ac:dyDescent="0.25">
      <c r="B23" s="1"/>
      <c r="C23" s="1"/>
      <c r="D23" s="30">
        <v>45017</v>
      </c>
      <c r="E23" s="30" t="s">
        <v>23</v>
      </c>
      <c r="F23" s="1"/>
      <c r="G23" s="1"/>
      <c r="H23" s="1"/>
      <c r="I23" s="1" t="s">
        <v>154</v>
      </c>
      <c r="J23" s="1"/>
      <c r="K23" s="1"/>
      <c r="L23" s="1"/>
      <c r="M23" s="1"/>
      <c r="N23" s="1" t="s">
        <v>162</v>
      </c>
      <c r="O23" s="1"/>
      <c r="P23" s="1"/>
      <c r="Q23" s="1"/>
      <c r="R23" s="1"/>
    </row>
    <row r="24" spans="1:29" ht="37.5" customHeight="1" x14ac:dyDescent="0.25">
      <c r="A24" s="19"/>
      <c r="B24" s="27" t="s">
        <v>31</v>
      </c>
      <c r="C24" s="27" t="s">
        <v>33</v>
      </c>
      <c r="D24" s="27" t="s">
        <v>25</v>
      </c>
      <c r="E24" s="27" t="s">
        <v>26</v>
      </c>
      <c r="F24" s="27" t="s">
        <v>127</v>
      </c>
      <c r="G24" s="27" t="s">
        <v>128</v>
      </c>
      <c r="H24" s="27" t="s">
        <v>132</v>
      </c>
      <c r="I24" s="27" t="s">
        <v>129</v>
      </c>
      <c r="J24" s="27" t="s">
        <v>153</v>
      </c>
      <c r="K24" s="27" t="s">
        <v>93</v>
      </c>
      <c r="L24" s="79"/>
      <c r="M24" s="27" t="s">
        <v>159</v>
      </c>
      <c r="N24" s="27" t="s">
        <v>157</v>
      </c>
      <c r="O24" s="27" t="s">
        <v>155</v>
      </c>
      <c r="P24" s="27" t="s">
        <v>54</v>
      </c>
      <c r="Q24" s="81" t="s">
        <v>55</v>
      </c>
      <c r="R24" s="6" t="s">
        <v>178</v>
      </c>
      <c r="S24" s="19"/>
      <c r="T24" s="19"/>
      <c r="U24" s="19"/>
      <c r="V24" s="19"/>
      <c r="W24" s="19"/>
      <c r="X24" s="19"/>
      <c r="Y24" s="19"/>
      <c r="Z24" s="19"/>
      <c r="AA24" s="19"/>
      <c r="AB24" s="19"/>
      <c r="AC24" s="19"/>
    </row>
    <row r="25" spans="1:29" ht="30" customHeight="1" x14ac:dyDescent="0.25">
      <c r="B25" s="28" t="s">
        <v>133</v>
      </c>
      <c r="C25" s="17"/>
      <c r="D25" s="18"/>
      <c r="E25" s="24">
        <f>ROUNDDOWN(YEARFRAC(D25,$D$7,1),0)</f>
        <v>123</v>
      </c>
      <c r="F25" s="17"/>
      <c r="G25" s="17"/>
      <c r="H25" s="17"/>
      <c r="I25" s="20" t="s">
        <v>31</v>
      </c>
      <c r="J25" s="82" t="e">
        <f>VLOOKUP(I25,①基本情報・研究者一覧!$B$28:$C$37,2,FALSE)</f>
        <v>#N/A</v>
      </c>
      <c r="K25" s="26" t="str">
        <f>IF(E25&lt;40,"○","－")</f>
        <v>－</v>
      </c>
      <c r="L25" s="83"/>
      <c r="M25" s="23" t="s">
        <v>88</v>
      </c>
      <c r="N25" s="20" t="s">
        <v>31</v>
      </c>
      <c r="O25" s="82" t="e">
        <f>VLOOKUP(N25,①基本情報・研究者一覧!$B$15:$C$24,2,FALSE)</f>
        <v>#N/A</v>
      </c>
      <c r="P25" s="33"/>
      <c r="Q25" s="78"/>
      <c r="R25" s="17"/>
    </row>
    <row r="26" spans="1:29" ht="30" customHeight="1" x14ac:dyDescent="0.25">
      <c r="B26" s="28" t="s">
        <v>134</v>
      </c>
      <c r="C26" s="17"/>
      <c r="D26" s="18"/>
      <c r="E26" s="24">
        <f t="shared" ref="E26:E34" si="2">ROUNDDOWN(YEARFRAC(D26,$D$7,1),0)</f>
        <v>123</v>
      </c>
      <c r="F26" s="17"/>
      <c r="G26" s="17"/>
      <c r="H26" s="17"/>
      <c r="I26" s="20" t="s">
        <v>31</v>
      </c>
      <c r="J26" s="82" t="e">
        <f>VLOOKUP(I26,①基本情報・研究者一覧!$B$28:$C$37,2,FALSE)</f>
        <v>#N/A</v>
      </c>
      <c r="K26" s="26" t="str">
        <f t="shared" ref="K26:K34" si="3">IF(E26&lt;40,"○","－")</f>
        <v>－</v>
      </c>
      <c r="L26" s="83"/>
      <c r="M26" s="23" t="s">
        <v>88</v>
      </c>
      <c r="N26" s="20" t="s">
        <v>31</v>
      </c>
      <c r="O26" s="82" t="e">
        <f>VLOOKUP(N26,①基本情報・研究者一覧!$B$15:$C$24,2,FALSE)</f>
        <v>#N/A</v>
      </c>
      <c r="P26" s="33"/>
      <c r="Q26" s="78"/>
      <c r="R26" s="17"/>
    </row>
    <row r="27" spans="1:29" ht="30" customHeight="1" x14ac:dyDescent="0.25">
      <c r="B27" s="28" t="s">
        <v>135</v>
      </c>
      <c r="C27" s="17"/>
      <c r="D27" s="18"/>
      <c r="E27" s="24">
        <f t="shared" si="2"/>
        <v>123</v>
      </c>
      <c r="F27" s="17"/>
      <c r="G27" s="17"/>
      <c r="H27" s="17"/>
      <c r="I27" s="20" t="s">
        <v>31</v>
      </c>
      <c r="J27" s="82" t="e">
        <f>VLOOKUP(I27,①基本情報・研究者一覧!$B$28:$C$37,2,FALSE)</f>
        <v>#N/A</v>
      </c>
      <c r="K27" s="26" t="str">
        <f t="shared" si="3"/>
        <v>－</v>
      </c>
      <c r="L27" s="83"/>
      <c r="M27" s="23" t="s">
        <v>88</v>
      </c>
      <c r="N27" s="20" t="s">
        <v>31</v>
      </c>
      <c r="O27" s="82" t="e">
        <f>VLOOKUP(N27,①基本情報・研究者一覧!$B$15:$C$24,2,FALSE)</f>
        <v>#N/A</v>
      </c>
      <c r="P27" s="33"/>
      <c r="Q27" s="78"/>
      <c r="R27" s="17"/>
    </row>
    <row r="28" spans="1:29" ht="30" customHeight="1" x14ac:dyDescent="0.25">
      <c r="B28" s="28" t="s">
        <v>136</v>
      </c>
      <c r="C28" s="17"/>
      <c r="D28" s="18"/>
      <c r="E28" s="24">
        <f t="shared" si="2"/>
        <v>123</v>
      </c>
      <c r="F28" s="17"/>
      <c r="G28" s="17"/>
      <c r="H28" s="17"/>
      <c r="I28" s="20" t="s">
        <v>31</v>
      </c>
      <c r="J28" s="82" t="e">
        <f>VLOOKUP(I28,①基本情報・研究者一覧!$B$28:$C$37,2,FALSE)</f>
        <v>#N/A</v>
      </c>
      <c r="K28" s="26" t="str">
        <f t="shared" si="3"/>
        <v>－</v>
      </c>
      <c r="L28" s="83"/>
      <c r="M28" s="23" t="s">
        <v>88</v>
      </c>
      <c r="N28" s="20" t="s">
        <v>31</v>
      </c>
      <c r="O28" s="82" t="e">
        <f>VLOOKUP(N28,①基本情報・研究者一覧!$B$15:$C$24,2,FALSE)</f>
        <v>#N/A</v>
      </c>
      <c r="P28" s="33"/>
      <c r="Q28" s="78"/>
      <c r="R28" s="17"/>
    </row>
    <row r="29" spans="1:29" ht="30" customHeight="1" x14ac:dyDescent="0.25">
      <c r="B29" s="28" t="s">
        <v>137</v>
      </c>
      <c r="C29" s="17"/>
      <c r="D29" s="18"/>
      <c r="E29" s="24">
        <f t="shared" si="2"/>
        <v>123</v>
      </c>
      <c r="F29" s="17"/>
      <c r="G29" s="17"/>
      <c r="H29" s="17"/>
      <c r="I29" s="20" t="s">
        <v>31</v>
      </c>
      <c r="J29" s="82" t="e">
        <f>VLOOKUP(I29,①基本情報・研究者一覧!$B$28:$C$37,2,FALSE)</f>
        <v>#N/A</v>
      </c>
      <c r="K29" s="26" t="str">
        <f t="shared" si="3"/>
        <v>－</v>
      </c>
      <c r="L29" s="83"/>
      <c r="M29" s="23" t="s">
        <v>88</v>
      </c>
      <c r="N29" s="20" t="s">
        <v>31</v>
      </c>
      <c r="O29" s="82" t="e">
        <f>VLOOKUP(N29,①基本情報・研究者一覧!$B$15:$C$24,2,FALSE)</f>
        <v>#N/A</v>
      </c>
      <c r="P29" s="33"/>
      <c r="Q29" s="78"/>
      <c r="R29" s="17"/>
    </row>
    <row r="30" spans="1:29" ht="30" customHeight="1" x14ac:dyDescent="0.25">
      <c r="B30" s="28" t="s">
        <v>138</v>
      </c>
      <c r="C30" s="17"/>
      <c r="D30" s="18"/>
      <c r="E30" s="24">
        <f t="shared" si="2"/>
        <v>123</v>
      </c>
      <c r="F30" s="17"/>
      <c r="G30" s="17"/>
      <c r="H30" s="17"/>
      <c r="I30" s="20" t="s">
        <v>31</v>
      </c>
      <c r="J30" s="82" t="e">
        <f>VLOOKUP(I30,①基本情報・研究者一覧!$B$28:$C$37,2,FALSE)</f>
        <v>#N/A</v>
      </c>
      <c r="K30" s="26" t="str">
        <f t="shared" si="3"/>
        <v>－</v>
      </c>
      <c r="L30" s="83"/>
      <c r="M30" s="23" t="s">
        <v>88</v>
      </c>
      <c r="N30" s="20" t="s">
        <v>31</v>
      </c>
      <c r="O30" s="82" t="e">
        <f>VLOOKUP(N30,①基本情報・研究者一覧!$B$15:$C$24,2,FALSE)</f>
        <v>#N/A</v>
      </c>
      <c r="P30" s="33"/>
      <c r="Q30" s="78"/>
      <c r="R30" s="17"/>
    </row>
    <row r="31" spans="1:29" ht="30" customHeight="1" x14ac:dyDescent="0.25">
      <c r="B31" s="28" t="s">
        <v>139</v>
      </c>
      <c r="C31" s="17"/>
      <c r="D31" s="18"/>
      <c r="E31" s="24">
        <f>ROUNDDOWN(YEARFRAC(D31,$D$7,1),0)</f>
        <v>123</v>
      </c>
      <c r="F31" s="17"/>
      <c r="G31" s="17"/>
      <c r="H31" s="17"/>
      <c r="I31" s="20" t="s">
        <v>31</v>
      </c>
      <c r="J31" s="82" t="e">
        <f>VLOOKUP(I31,①基本情報・研究者一覧!$B$28:$C$37,2,FALSE)</f>
        <v>#N/A</v>
      </c>
      <c r="K31" s="26" t="str">
        <f t="shared" si="3"/>
        <v>－</v>
      </c>
      <c r="L31" s="83"/>
      <c r="M31" s="23" t="s">
        <v>88</v>
      </c>
      <c r="N31" s="20" t="s">
        <v>31</v>
      </c>
      <c r="O31" s="82" t="e">
        <f>VLOOKUP(N31,①基本情報・研究者一覧!$B$15:$C$24,2,FALSE)</f>
        <v>#N/A</v>
      </c>
      <c r="P31" s="33"/>
      <c r="Q31" s="78"/>
      <c r="R31" s="17"/>
    </row>
    <row r="32" spans="1:29" ht="30" customHeight="1" x14ac:dyDescent="0.25">
      <c r="B32" s="28" t="s">
        <v>140</v>
      </c>
      <c r="C32" s="17"/>
      <c r="D32" s="18"/>
      <c r="E32" s="24">
        <f t="shared" si="2"/>
        <v>123</v>
      </c>
      <c r="F32" s="17"/>
      <c r="G32" s="17"/>
      <c r="H32" s="17"/>
      <c r="I32" s="20" t="s">
        <v>31</v>
      </c>
      <c r="J32" s="82" t="e">
        <f>VLOOKUP(I32,①基本情報・研究者一覧!$B$28:$C$37,2,FALSE)</f>
        <v>#N/A</v>
      </c>
      <c r="K32" s="26" t="str">
        <f t="shared" si="3"/>
        <v>－</v>
      </c>
      <c r="L32" s="83"/>
      <c r="M32" s="23" t="s">
        <v>88</v>
      </c>
      <c r="N32" s="20" t="s">
        <v>31</v>
      </c>
      <c r="O32" s="82" t="e">
        <f>VLOOKUP(N32,①基本情報・研究者一覧!$B$15:$C$24,2,FALSE)</f>
        <v>#N/A</v>
      </c>
      <c r="P32" s="33"/>
      <c r="Q32" s="78"/>
      <c r="R32" s="17"/>
    </row>
    <row r="33" spans="2:18" ht="30" customHeight="1" x14ac:dyDescent="0.25">
      <c r="B33" s="28" t="s">
        <v>141</v>
      </c>
      <c r="C33" s="17"/>
      <c r="D33" s="18"/>
      <c r="E33" s="24">
        <f t="shared" si="2"/>
        <v>123</v>
      </c>
      <c r="F33" s="17"/>
      <c r="G33" s="17"/>
      <c r="H33" s="17"/>
      <c r="I33" s="20" t="s">
        <v>31</v>
      </c>
      <c r="J33" s="82" t="e">
        <f>VLOOKUP(I33,①基本情報・研究者一覧!$B$28:$C$37,2,FALSE)</f>
        <v>#N/A</v>
      </c>
      <c r="K33" s="26" t="str">
        <f t="shared" si="3"/>
        <v>－</v>
      </c>
      <c r="L33" s="83"/>
      <c r="M33" s="23" t="s">
        <v>88</v>
      </c>
      <c r="N33" s="20" t="s">
        <v>31</v>
      </c>
      <c r="O33" s="82" t="e">
        <f>VLOOKUP(N33,①基本情報・研究者一覧!$B$15:$C$24,2,FALSE)</f>
        <v>#N/A</v>
      </c>
      <c r="P33" s="33"/>
      <c r="Q33" s="78"/>
      <c r="R33" s="17"/>
    </row>
    <row r="34" spans="2:18" ht="30" customHeight="1" x14ac:dyDescent="0.25">
      <c r="B34" s="28" t="s">
        <v>142</v>
      </c>
      <c r="C34" s="17"/>
      <c r="D34" s="18"/>
      <c r="E34" s="24">
        <f t="shared" si="2"/>
        <v>123</v>
      </c>
      <c r="F34" s="17"/>
      <c r="G34" s="17"/>
      <c r="H34" s="17"/>
      <c r="I34" s="20" t="s">
        <v>31</v>
      </c>
      <c r="J34" s="82" t="e">
        <f>VLOOKUP(I34,①基本情報・研究者一覧!$B$28:$C$37,2,FALSE)</f>
        <v>#N/A</v>
      </c>
      <c r="K34" s="26" t="str">
        <f t="shared" si="3"/>
        <v>－</v>
      </c>
      <c r="L34" s="83"/>
      <c r="M34" s="23" t="s">
        <v>88</v>
      </c>
      <c r="N34" s="20" t="s">
        <v>31</v>
      </c>
      <c r="O34" s="82" t="e">
        <f>VLOOKUP(N34,①基本情報・研究者一覧!$B$15:$C$24,2,FALSE)</f>
        <v>#N/A</v>
      </c>
      <c r="P34" s="33"/>
      <c r="Q34" s="78"/>
      <c r="R34" s="17"/>
    </row>
    <row r="35" spans="2:18" ht="15.75" customHeight="1" x14ac:dyDescent="0.25"/>
    <row r="36" spans="2:18" ht="15.75" customHeight="1" x14ac:dyDescent="0.25"/>
    <row r="37" spans="2:18" ht="15.75" customHeight="1" x14ac:dyDescent="0.25"/>
    <row r="38" spans="2:18" ht="15.75" customHeight="1" x14ac:dyDescent="0.25"/>
    <row r="39" spans="2:18" ht="15.75" customHeight="1" x14ac:dyDescent="0.25"/>
    <row r="40" spans="2:18" ht="15.75" customHeight="1" x14ac:dyDescent="0.25"/>
    <row r="41" spans="2:18" ht="15.75" customHeight="1" x14ac:dyDescent="0.25"/>
    <row r="42" spans="2:18" ht="15.75" customHeight="1" x14ac:dyDescent="0.25"/>
    <row r="43" spans="2:18" ht="15.75" customHeight="1" x14ac:dyDescent="0.25"/>
    <row r="44" spans="2:18" ht="15.75" customHeight="1" x14ac:dyDescent="0.25"/>
    <row r="45" spans="2:18" ht="15.75" customHeight="1" x14ac:dyDescent="0.25"/>
    <row r="46" spans="2:18" ht="15.75" customHeight="1" x14ac:dyDescent="0.25"/>
    <row r="47" spans="2:18" ht="15.75" customHeight="1" x14ac:dyDescent="0.25"/>
    <row r="48" spans="2:1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sheetData>
  <sheetProtection algorithmName="SHA-512" hashValue="j19uTq3veTMhQb+dK8ARbrx0i1gRnivYa+aAOppE/RPg8FGFPyISC9da95zws2kFRU1a/2tQ31eysZmRQhnsnQ==" saltValue="fwjphKvEL4wqXSFy8FRpcw==" spinCount="100000" sheet="1" objects="1" scenarios="1"/>
  <phoneticPr fontId="3"/>
  <conditionalFormatting sqref="E9:E18">
    <cfRule type="cellIs" dxfId="11" priority="21" stopIfTrue="1" operator="greaterThan">
      <formula>115</formula>
    </cfRule>
  </conditionalFormatting>
  <conditionalFormatting sqref="E25:E34">
    <cfRule type="cellIs" dxfId="10" priority="14" stopIfTrue="1" operator="greaterThan">
      <formula>115</formula>
    </cfRule>
  </conditionalFormatting>
  <conditionalFormatting sqref="I9:I18">
    <cfRule type="cellIs" dxfId="9" priority="13" operator="equal">
      <formula>$B$8</formula>
    </cfRule>
  </conditionalFormatting>
  <conditionalFormatting sqref="I25:I34">
    <cfRule type="cellIs" dxfId="8" priority="12" operator="equal">
      <formula>$B$8</formula>
    </cfRule>
  </conditionalFormatting>
  <conditionalFormatting sqref="M9:M18">
    <cfRule type="cellIs" dxfId="7" priority="10" operator="equal">
      <formula>"選択してください"</formula>
    </cfRule>
  </conditionalFormatting>
  <conditionalFormatting sqref="M25:M34">
    <cfRule type="cellIs" dxfId="6" priority="9" operator="equal">
      <formula>"選択してください"</formula>
    </cfRule>
  </conditionalFormatting>
  <conditionalFormatting sqref="N9:N18">
    <cfRule type="cellIs" dxfId="5" priority="8" operator="equal">
      <formula>$B$8</formula>
    </cfRule>
  </conditionalFormatting>
  <conditionalFormatting sqref="N25:N34">
    <cfRule type="cellIs" dxfId="4" priority="7" operator="equal">
      <formula>$B$8</formula>
    </cfRule>
  </conditionalFormatting>
  <pageMargins left="0.7" right="0.7" top="0.75" bottom="0.75" header="0" footer="0"/>
  <pageSetup paperSize="9" scale="46" orientation="landscape" r:id="rId1"/>
  <extLst>
    <ext xmlns:x14="http://schemas.microsoft.com/office/spreadsheetml/2009/9/main" uri="{78C0D931-6437-407d-A8EE-F0AAD7539E65}">
      <x14:conditionalFormattings>
        <x14:conditionalFormatting xmlns:xm="http://schemas.microsoft.com/office/excel/2006/main">
          <x14:cfRule type="expression" priority="4" id="{D11F0C0A-7B57-4FCE-90EF-4EE8DD8ACFA0}">
            <xm:f>IF($M9=リスト!$F$3,TRUE,FALSE)</xm:f>
            <x14:dxf>
              <fill>
                <patternFill>
                  <fgColor auto="1"/>
                  <bgColor theme="1"/>
                </patternFill>
              </fill>
            </x14:dxf>
          </x14:cfRule>
          <xm:sqref>N9:R18</xm:sqref>
        </x14:conditionalFormatting>
        <x14:conditionalFormatting xmlns:xm="http://schemas.microsoft.com/office/excel/2006/main">
          <x14:cfRule type="expression" priority="3" id="{477815EC-9ECC-4343-BF32-6235FE17498A}">
            <xm:f>IF($M9=リスト!$F$5,TRUE,FALSE)</xm:f>
            <x14:dxf>
              <fill>
                <patternFill>
                  <fgColor theme="1"/>
                  <bgColor theme="1"/>
                </patternFill>
              </fill>
            </x14:dxf>
          </x14:cfRule>
          <xm:sqref>N9:R18</xm:sqref>
        </x14:conditionalFormatting>
        <x14:conditionalFormatting xmlns:xm="http://schemas.microsoft.com/office/excel/2006/main">
          <x14:cfRule type="expression" priority="2" id="{8B8CE90C-D865-4185-BEDC-3A10831EBCE3}">
            <xm:f>IF($M25=リスト!$F$3,TRUE,FALSE)</xm:f>
            <x14:dxf>
              <fill>
                <patternFill patternType="solid">
                  <fgColor auto="1"/>
                  <bgColor theme="1"/>
                </patternFill>
              </fill>
            </x14:dxf>
          </x14:cfRule>
          <x14:cfRule type="expression" priority="1" id="{82DD0566-A78E-4DB4-8824-4A9352C8D6B1}">
            <xm:f>IF($M25=リスト!$F$5,TRUE,FALSE)</xm:f>
            <x14:dxf>
              <fill>
                <patternFill patternType="solid">
                  <fgColor theme="1"/>
                  <bgColor theme="1"/>
                </patternFill>
              </fill>
            </x14:dxf>
          </x14:cfRule>
          <xm:sqref>N25:R34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53896B6-8F91-A844-B1AC-CA2F12EDEA03}">
          <x14:formula1>
            <xm:f>リスト!$F$3:$F$5</xm:f>
          </x14:formula1>
          <xm:sqref>M9:M18 M25:M34</xm:sqref>
        </x14:dataValidation>
        <x14:dataValidation type="list" allowBlank="1" showErrorMessage="1" xr:uid="{98975073-019A-1F4D-A15F-27F778E7652F}">
          <x14:formula1>
            <xm:f>①基本情報・研究者一覧!$B$14:$B$24</xm:f>
          </x14:formula1>
          <xm:sqref>I9:I18 N25:N34</xm:sqref>
        </x14:dataValidation>
        <x14:dataValidation type="list" allowBlank="1" showInputMessage="1" showErrorMessage="1" xr:uid="{597D9287-EA69-6142-834A-A075E550E7E9}">
          <x14:formula1>
            <xm:f>①基本情報・研究者一覧!$B$27:$B$37</xm:f>
          </x14:formula1>
          <xm:sqref>I25:I34 N9:N18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注意事項</vt:lpstr>
      <vt:lpstr>リスト</vt:lpstr>
      <vt:lpstr>①基本情報・研究者一覧</vt:lpstr>
      <vt:lpstr>②招聘計画・経費計画</vt:lpstr>
      <vt:lpstr>③若手研究者一覧</vt:lpstr>
      <vt:lpstr>①基本情報・研究者一覧!Print_Area</vt:lpstr>
      <vt:lpstr>②招聘計画・経費計画!Print_Area</vt:lpstr>
      <vt:lpstr>③若手研究者一覧!Print_Area</vt:lpstr>
      <vt:lpstr>リスト!Print_Area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UCHINO Yasunori</dc:creator>
  <cp:lastModifiedBy>事務局</cp:lastModifiedBy>
  <cp:lastPrinted>2023-01-12T00:59:18Z</cp:lastPrinted>
  <dcterms:created xsi:type="dcterms:W3CDTF">2022-11-22T01:40:02Z</dcterms:created>
  <dcterms:modified xsi:type="dcterms:W3CDTF">2023-01-16T04:47:07Z</dcterms:modified>
</cp:coreProperties>
</file>